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_Moje_dokumenty\Prorektor\inne\programy_studiow_2019_2022\_wersje_finalne\"/>
    </mc:Choice>
  </mc:AlternateContent>
  <bookViews>
    <workbookView xWindow="0" yWindow="0" windowWidth="23040" windowHeight="9204"/>
  </bookViews>
  <sheets>
    <sheet name="zalacznik_nr_1" sheetId="4" r:id="rId1"/>
    <sheet name="zalcznik_nr_2" sheetId="3" r:id="rId2"/>
    <sheet name="zalacznik_nr_3" sheetId="2" r:id="rId3"/>
  </sheets>
  <definedNames>
    <definedName name="_xlnm.Print_Area" localSheetId="2">zalacznik_nr_3!$A$1:$AU$80</definedName>
    <definedName name="_xlnm.Print_Area" localSheetId="1">zalcznik_nr_2!$A$1:$AU$80</definedName>
    <definedName name="OLE_LINK1" localSheetId="2">zalacznik_nr_3!#REF!</definedName>
    <definedName name="Z_DEDEB9F7_A960_4C93_90C0_A771E61050C3_.wvu.PrintArea" localSheetId="2" hidden="1">zalacznik_nr_3!$A$1:$AU$59</definedName>
  </definedNames>
  <calcPr calcId="162913"/>
  <customWorkbookViews>
    <customWorkbookView name="a1" guid="{DEDEB9F7-A960-4C93-90C0-A771E61050C3}" maximized="1" xWindow="1" yWindow="1" windowWidth="1366" windowHeight="5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68" i="4" l="1"/>
  <c r="AV67" i="4"/>
  <c r="BG69" i="4" l="1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G68" i="4"/>
  <c r="BF68" i="4"/>
  <c r="BE68" i="4"/>
  <c r="BD68" i="4"/>
  <c r="BC68" i="4"/>
  <c r="BB68" i="4"/>
  <c r="BA68" i="4"/>
  <c r="AZ68" i="4"/>
  <c r="AY68" i="4"/>
  <c r="AX68" i="4"/>
  <c r="AW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J67" i="4"/>
  <c r="BG67" i="4"/>
  <c r="BF67" i="4"/>
  <c r="BE67" i="4"/>
  <c r="BD67" i="4"/>
  <c r="BC67" i="4"/>
  <c r="BB67" i="4"/>
  <c r="BA67" i="4"/>
  <c r="AZ67" i="4"/>
  <c r="AY67" i="4"/>
  <c r="AX67" i="4"/>
  <c r="AW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K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K65" i="4"/>
  <c r="BJ65" i="4"/>
  <c r="BI65" i="4"/>
  <c r="BH65" i="4"/>
  <c r="BK64" i="4"/>
  <c r="BJ64" i="4"/>
  <c r="BI64" i="4"/>
  <c r="BH64" i="4"/>
  <c r="BK63" i="4"/>
  <c r="BJ63" i="4"/>
  <c r="BI63" i="4"/>
  <c r="BH63" i="4"/>
  <c r="BK62" i="4"/>
  <c r="BJ62" i="4"/>
  <c r="BI62" i="4"/>
  <c r="BH62" i="4"/>
  <c r="BK60" i="4"/>
  <c r="BJ60" i="4"/>
  <c r="BI60" i="4"/>
  <c r="BH60" i="4"/>
  <c r="BK59" i="4"/>
  <c r="BJ59" i="4"/>
  <c r="BI59" i="4"/>
  <c r="BH59" i="4"/>
  <c r="BK58" i="4"/>
  <c r="BJ58" i="4"/>
  <c r="BI58" i="4"/>
  <c r="BH58" i="4"/>
  <c r="BK57" i="4"/>
  <c r="BJ57" i="4"/>
  <c r="BI57" i="4"/>
  <c r="BI68" i="4" s="1"/>
  <c r="BH57" i="4"/>
  <c r="BK56" i="4"/>
  <c r="BJ56" i="4"/>
  <c r="BI56" i="4"/>
  <c r="BH56" i="4"/>
  <c r="BK55" i="4"/>
  <c r="BJ55" i="4"/>
  <c r="BI55" i="4"/>
  <c r="BH55" i="4"/>
  <c r="BK53" i="4"/>
  <c r="BJ53" i="4"/>
  <c r="BI53" i="4"/>
  <c r="BH53" i="4"/>
  <c r="BK51" i="4"/>
  <c r="BJ51" i="4"/>
  <c r="BI51" i="4"/>
  <c r="BH51" i="4"/>
  <c r="BK50" i="4"/>
  <c r="BJ50" i="4"/>
  <c r="BI50" i="4"/>
  <c r="BH50" i="4"/>
  <c r="BK49" i="4"/>
  <c r="BJ49" i="4"/>
  <c r="BI49" i="4"/>
  <c r="BH49" i="4"/>
  <c r="BK48" i="4"/>
  <c r="BJ48" i="4"/>
  <c r="BI48" i="4"/>
  <c r="BH48" i="4"/>
  <c r="BK47" i="4"/>
  <c r="BJ47" i="4"/>
  <c r="BI47" i="4"/>
  <c r="BH47" i="4"/>
  <c r="BK46" i="4"/>
  <c r="BJ46" i="4"/>
  <c r="BI46" i="4"/>
  <c r="BH46" i="4"/>
  <c r="BK44" i="4"/>
  <c r="BJ44" i="4"/>
  <c r="BI44" i="4"/>
  <c r="BH44" i="4"/>
  <c r="BK43" i="4"/>
  <c r="BJ43" i="4"/>
  <c r="BI43" i="4"/>
  <c r="BH43" i="4"/>
  <c r="BK42" i="4"/>
  <c r="BJ42" i="4"/>
  <c r="BI42" i="4"/>
  <c r="BH42" i="4"/>
  <c r="BK41" i="4"/>
  <c r="BJ41" i="4"/>
  <c r="BI41" i="4"/>
  <c r="BH41" i="4"/>
  <c r="BK40" i="4"/>
  <c r="BJ40" i="4"/>
  <c r="BI40" i="4"/>
  <c r="BH40" i="4"/>
  <c r="BK39" i="4"/>
  <c r="BJ39" i="4"/>
  <c r="BI39" i="4"/>
  <c r="BH39" i="4"/>
  <c r="BK38" i="4"/>
  <c r="BJ38" i="4"/>
  <c r="BI38" i="4"/>
  <c r="BH38" i="4"/>
  <c r="BK37" i="4"/>
  <c r="BJ37" i="4"/>
  <c r="BI37" i="4"/>
  <c r="BH37" i="4"/>
  <c r="BK36" i="4"/>
  <c r="BJ36" i="4"/>
  <c r="BI36" i="4"/>
  <c r="BH36" i="4"/>
  <c r="BK35" i="4"/>
  <c r="BJ35" i="4"/>
  <c r="BI35" i="4"/>
  <c r="BH35" i="4"/>
  <c r="BK34" i="4"/>
  <c r="BJ34" i="4"/>
  <c r="BI34" i="4"/>
  <c r="BH34" i="4"/>
  <c r="BK33" i="4"/>
  <c r="BJ33" i="4"/>
  <c r="BI33" i="4"/>
  <c r="BH33" i="4"/>
  <c r="BK32" i="4"/>
  <c r="BJ32" i="4"/>
  <c r="BI32" i="4"/>
  <c r="BH32" i="4"/>
  <c r="BK31" i="4"/>
  <c r="BJ31" i="4"/>
  <c r="BI31" i="4"/>
  <c r="BH31" i="4"/>
  <c r="BK30" i="4"/>
  <c r="BJ30" i="4"/>
  <c r="BI30" i="4"/>
  <c r="BH30" i="4"/>
  <c r="BK29" i="4"/>
  <c r="BJ29" i="4"/>
  <c r="BI29" i="4"/>
  <c r="BH29" i="4"/>
  <c r="BK28" i="4"/>
  <c r="BJ28" i="4"/>
  <c r="BI28" i="4"/>
  <c r="BH28" i="4"/>
  <c r="BK27" i="4"/>
  <c r="BJ27" i="4"/>
  <c r="BI27" i="4"/>
  <c r="BH27" i="4"/>
  <c r="BK26" i="4"/>
  <c r="BJ26" i="4"/>
  <c r="BI26" i="4"/>
  <c r="BH26" i="4"/>
  <c r="BK25" i="4"/>
  <c r="BJ25" i="4"/>
  <c r="BI25" i="4"/>
  <c r="BH25" i="4"/>
  <c r="BK24" i="4"/>
  <c r="BJ24" i="4"/>
  <c r="BI24" i="4"/>
  <c r="BH24" i="4"/>
  <c r="BK23" i="4"/>
  <c r="BJ23" i="4"/>
  <c r="BI23" i="4"/>
  <c r="BH23" i="4"/>
  <c r="BK22" i="4"/>
  <c r="BJ22" i="4"/>
  <c r="BI22" i="4"/>
  <c r="BH22" i="4"/>
  <c r="BK21" i="4"/>
  <c r="BJ21" i="4"/>
  <c r="BI21" i="4"/>
  <c r="BH21" i="4"/>
  <c r="BK20" i="4"/>
  <c r="BJ20" i="4"/>
  <c r="BI20" i="4"/>
  <c r="BH20" i="4"/>
  <c r="BK19" i="4"/>
  <c r="BJ19" i="4"/>
  <c r="BI19" i="4"/>
  <c r="BH19" i="4"/>
  <c r="BK18" i="4"/>
  <c r="BJ18" i="4"/>
  <c r="BI18" i="4"/>
  <c r="BH18" i="4"/>
  <c r="BK16" i="4"/>
  <c r="BJ16" i="4"/>
  <c r="BI16" i="4"/>
  <c r="BH16" i="4"/>
  <c r="BK15" i="4"/>
  <c r="BJ15" i="4"/>
  <c r="BI15" i="4"/>
  <c r="BH15" i="4"/>
  <c r="BK14" i="4"/>
  <c r="BJ14" i="4"/>
  <c r="BI14" i="4"/>
  <c r="BH14" i="4"/>
  <c r="BK13" i="4"/>
  <c r="BJ13" i="4"/>
  <c r="BI13" i="4"/>
  <c r="BH13" i="4"/>
  <c r="BK12" i="4"/>
  <c r="BJ12" i="4"/>
  <c r="BI12" i="4"/>
  <c r="BH12" i="4"/>
  <c r="BK11" i="4"/>
  <c r="BJ11" i="4"/>
  <c r="BI11" i="4"/>
  <c r="BH11" i="4"/>
  <c r="BK10" i="4"/>
  <c r="BJ10" i="4"/>
  <c r="BI10" i="4"/>
  <c r="BH10" i="4"/>
  <c r="BK8" i="4"/>
  <c r="BJ8" i="4"/>
  <c r="BI8" i="4"/>
  <c r="BH8" i="4"/>
  <c r="BK7" i="4"/>
  <c r="BJ7" i="4"/>
  <c r="BI7" i="4"/>
  <c r="BH7" i="4"/>
  <c r="BK6" i="4"/>
  <c r="BJ6" i="4"/>
  <c r="BI6" i="4"/>
  <c r="BH6" i="4"/>
  <c r="BK5" i="4"/>
  <c r="BK69" i="4" s="1"/>
  <c r="BJ5" i="4"/>
  <c r="BJ66" i="4" s="1"/>
  <c r="BI5" i="4"/>
  <c r="BI67" i="4" s="1"/>
  <c r="BH5" i="4"/>
  <c r="BH68" i="4" s="1"/>
  <c r="BH69" i="4" l="1"/>
  <c r="BH66" i="4"/>
  <c r="BK67" i="4"/>
  <c r="BJ68" i="4"/>
  <c r="BI69" i="4"/>
  <c r="BI66" i="4"/>
  <c r="BH67" i="4"/>
  <c r="BK68" i="4"/>
  <c r="BJ69" i="4"/>
  <c r="AR54" i="3"/>
  <c r="M18" i="2" l="1"/>
  <c r="L18" i="2"/>
  <c r="G18" i="2"/>
  <c r="F18" i="2"/>
  <c r="M17" i="2"/>
  <c r="L17" i="2"/>
  <c r="G17" i="2"/>
  <c r="F17" i="2"/>
  <c r="E17" i="2" l="1"/>
  <c r="AR17" i="2" s="1"/>
  <c r="E18" i="2"/>
  <c r="D18" i="2" s="1"/>
  <c r="AR18" i="2"/>
  <c r="AS58" i="3"/>
  <c r="D17" i="2" l="1"/>
  <c r="AS71" i="3"/>
  <c r="AT65" i="2" l="1"/>
  <c r="F69" i="2" l="1"/>
  <c r="F62" i="2"/>
  <c r="F52" i="2"/>
  <c r="AU70" i="2"/>
  <c r="V56" i="2"/>
  <c r="N56" i="2"/>
  <c r="M40" i="3"/>
  <c r="L40" i="3"/>
  <c r="F69" i="3"/>
  <c r="F62" i="3"/>
  <c r="F52" i="3"/>
  <c r="F11" i="3"/>
  <c r="M22" i="3"/>
  <c r="L22" i="3"/>
  <c r="V56" i="3"/>
  <c r="N56" i="3"/>
  <c r="F71" i="3" l="1"/>
  <c r="M40" i="2" l="1"/>
  <c r="L40" i="2"/>
  <c r="G22" i="2"/>
  <c r="F22" i="2"/>
  <c r="AS71" i="2"/>
  <c r="AS70" i="2" s="1"/>
  <c r="M46" i="2"/>
  <c r="L46" i="2"/>
  <c r="M45" i="2"/>
  <c r="L45" i="2"/>
  <c r="G46" i="2"/>
  <c r="F46" i="2"/>
  <c r="G45" i="2"/>
  <c r="F45" i="2"/>
  <c r="M71" i="2"/>
  <c r="M70" i="2" s="1"/>
  <c r="L71" i="2"/>
  <c r="L70" i="2" s="1"/>
  <c r="G71" i="2"/>
  <c r="F71" i="2"/>
  <c r="F70" i="2" s="1"/>
  <c r="AT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K70" i="2"/>
  <c r="J70" i="2"/>
  <c r="I70" i="2"/>
  <c r="H70" i="2"/>
  <c r="G71" i="3"/>
  <c r="M71" i="3"/>
  <c r="M70" i="3" s="1"/>
  <c r="L71" i="3"/>
  <c r="L70" i="3" s="1"/>
  <c r="M43" i="3"/>
  <c r="L43" i="3"/>
  <c r="L42" i="3"/>
  <c r="M42" i="3"/>
  <c r="G43" i="3"/>
  <c r="F43" i="3"/>
  <c r="AT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K70" i="3"/>
  <c r="J70" i="3"/>
  <c r="I70" i="3"/>
  <c r="H70" i="3"/>
  <c r="F70" i="3"/>
  <c r="M46" i="3"/>
  <c r="L46" i="3"/>
  <c r="M45" i="3"/>
  <c r="L45" i="3"/>
  <c r="G46" i="3"/>
  <c r="F46" i="3"/>
  <c r="G45" i="3"/>
  <c r="F45" i="3"/>
  <c r="AT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AU69" i="3"/>
  <c r="M69" i="3"/>
  <c r="L69" i="3"/>
  <c r="G69" i="3"/>
  <c r="E69" i="3" s="1"/>
  <c r="F27" i="2"/>
  <c r="M43" i="2"/>
  <c r="L43" i="2"/>
  <c r="G43" i="2"/>
  <c r="F43" i="2"/>
  <c r="L9" i="2"/>
  <c r="L10" i="2"/>
  <c r="L11" i="2"/>
  <c r="L12" i="2"/>
  <c r="L14" i="2"/>
  <c r="L15" i="2"/>
  <c r="L16" i="2"/>
  <c r="L19" i="2"/>
  <c r="L20" i="2"/>
  <c r="L22" i="2"/>
  <c r="M9" i="2"/>
  <c r="M10" i="2"/>
  <c r="M11" i="2"/>
  <c r="M14" i="2"/>
  <c r="M15" i="2"/>
  <c r="M16" i="2"/>
  <c r="M19" i="2"/>
  <c r="M20" i="2"/>
  <c r="M22" i="2"/>
  <c r="F9" i="2"/>
  <c r="F10" i="2"/>
  <c r="F11" i="2"/>
  <c r="F12" i="2"/>
  <c r="G9" i="2"/>
  <c r="G10" i="2"/>
  <c r="G11" i="2"/>
  <c r="F14" i="2"/>
  <c r="F15" i="2"/>
  <c r="F16" i="2"/>
  <c r="F19" i="2"/>
  <c r="G19" i="2"/>
  <c r="G20" i="2"/>
  <c r="G16" i="2"/>
  <c r="G15" i="2"/>
  <c r="G14" i="2"/>
  <c r="AU69" i="2"/>
  <c r="M69" i="2"/>
  <c r="L69" i="2"/>
  <c r="G69" i="2"/>
  <c r="E69" i="2" s="1"/>
  <c r="AR69" i="2" s="1"/>
  <c r="AU68" i="2"/>
  <c r="M68" i="2"/>
  <c r="L68" i="2"/>
  <c r="G68" i="2"/>
  <c r="F68" i="2"/>
  <c r="AU67" i="2"/>
  <c r="M67" i="2"/>
  <c r="L67" i="2"/>
  <c r="L65" i="2" s="1"/>
  <c r="G67" i="2"/>
  <c r="F67" i="2"/>
  <c r="AU66" i="2"/>
  <c r="AS65" i="2"/>
  <c r="M66" i="2"/>
  <c r="L66" i="2"/>
  <c r="G66" i="2"/>
  <c r="F66" i="2"/>
  <c r="F65" i="2" s="1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K65" i="2"/>
  <c r="J65" i="2"/>
  <c r="I65" i="2"/>
  <c r="H65" i="2"/>
  <c r="AU64" i="2"/>
  <c r="M64" i="2"/>
  <c r="L64" i="2"/>
  <c r="G64" i="2"/>
  <c r="F64" i="2"/>
  <c r="AU63" i="2"/>
  <c r="M63" i="2"/>
  <c r="L63" i="2"/>
  <c r="G63" i="2"/>
  <c r="F63" i="2"/>
  <c r="AU62" i="2"/>
  <c r="M62" i="2"/>
  <c r="L62" i="2"/>
  <c r="G62" i="2"/>
  <c r="AU61" i="2"/>
  <c r="M61" i="2"/>
  <c r="L61" i="2"/>
  <c r="G61" i="2"/>
  <c r="F61" i="2"/>
  <c r="AU60" i="2"/>
  <c r="M60" i="2"/>
  <c r="L60" i="2"/>
  <c r="G60" i="2"/>
  <c r="F60" i="2"/>
  <c r="AU59" i="2"/>
  <c r="M59" i="2"/>
  <c r="L59" i="2"/>
  <c r="G59" i="2"/>
  <c r="F59" i="2"/>
  <c r="AT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K58" i="2"/>
  <c r="J58" i="2"/>
  <c r="I58" i="2"/>
  <c r="H58" i="2"/>
  <c r="AU57" i="2"/>
  <c r="AU56" i="2" s="1"/>
  <c r="M57" i="2"/>
  <c r="M56" i="2" s="1"/>
  <c r="L57" i="2"/>
  <c r="G57" i="2"/>
  <c r="F57" i="2"/>
  <c r="F56" i="2" s="1"/>
  <c r="AT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U56" i="2"/>
  <c r="T56" i="2"/>
  <c r="S56" i="2"/>
  <c r="R56" i="2"/>
  <c r="Q56" i="2"/>
  <c r="P56" i="2"/>
  <c r="O56" i="2"/>
  <c r="K56" i="2"/>
  <c r="J56" i="2"/>
  <c r="I56" i="2"/>
  <c r="H56" i="2"/>
  <c r="AU55" i="2"/>
  <c r="M55" i="2"/>
  <c r="L55" i="2"/>
  <c r="G55" i="2"/>
  <c r="F55" i="2"/>
  <c r="AU54" i="2"/>
  <c r="M54" i="2"/>
  <c r="L54" i="2"/>
  <c r="G54" i="2"/>
  <c r="F54" i="2"/>
  <c r="AU53" i="2"/>
  <c r="M53" i="2"/>
  <c r="L53" i="2"/>
  <c r="G53" i="2"/>
  <c r="F53" i="2"/>
  <c r="AU52" i="2"/>
  <c r="M52" i="2"/>
  <c r="L52" i="2"/>
  <c r="G52" i="2"/>
  <c r="AU51" i="2"/>
  <c r="M51" i="2"/>
  <c r="L51" i="2"/>
  <c r="G51" i="2"/>
  <c r="F51" i="2"/>
  <c r="E51" i="2" s="1"/>
  <c r="AR51" i="2" s="1"/>
  <c r="AU50" i="2"/>
  <c r="M50" i="2"/>
  <c r="L50" i="2"/>
  <c r="G50" i="2"/>
  <c r="F50" i="2"/>
  <c r="AT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K49" i="2"/>
  <c r="J49" i="2"/>
  <c r="I49" i="2"/>
  <c r="H49" i="2"/>
  <c r="M48" i="2"/>
  <c r="L48" i="2"/>
  <c r="G48" i="2"/>
  <c r="F48" i="2"/>
  <c r="M47" i="2"/>
  <c r="L47" i="2"/>
  <c r="G47" i="2"/>
  <c r="F47" i="2"/>
  <c r="AU44" i="2"/>
  <c r="M44" i="2"/>
  <c r="L44" i="2"/>
  <c r="G44" i="2"/>
  <c r="F44" i="2"/>
  <c r="M42" i="2"/>
  <c r="L42" i="2"/>
  <c r="G42" i="2"/>
  <c r="F42" i="2"/>
  <c r="M41" i="2"/>
  <c r="L41" i="2"/>
  <c r="G41" i="2"/>
  <c r="F41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AU34" i="2"/>
  <c r="M34" i="2"/>
  <c r="L34" i="2"/>
  <c r="G34" i="2"/>
  <c r="F34" i="2"/>
  <c r="M33" i="2"/>
  <c r="L33" i="2"/>
  <c r="G33" i="2"/>
  <c r="AS21" i="2" s="1"/>
  <c r="F33" i="2"/>
  <c r="M32" i="2"/>
  <c r="L32" i="2"/>
  <c r="G32" i="2"/>
  <c r="F32" i="2"/>
  <c r="M31" i="2"/>
  <c r="L31" i="2"/>
  <c r="G31" i="2"/>
  <c r="F31" i="2"/>
  <c r="M30" i="2"/>
  <c r="L30" i="2"/>
  <c r="G30" i="2"/>
  <c r="F30" i="2"/>
  <c r="M29" i="2"/>
  <c r="L29" i="2"/>
  <c r="G29" i="2"/>
  <c r="F29" i="2"/>
  <c r="M28" i="2"/>
  <c r="L28" i="2"/>
  <c r="G28" i="2"/>
  <c r="F28" i="2"/>
  <c r="M27" i="2"/>
  <c r="L27" i="2"/>
  <c r="G27" i="2"/>
  <c r="M26" i="2"/>
  <c r="L26" i="2"/>
  <c r="G26" i="2"/>
  <c r="F26" i="2"/>
  <c r="M25" i="2"/>
  <c r="L25" i="2"/>
  <c r="G25" i="2"/>
  <c r="F25" i="2"/>
  <c r="M24" i="2"/>
  <c r="L24" i="2"/>
  <c r="G24" i="2"/>
  <c r="F24" i="2"/>
  <c r="AU23" i="2"/>
  <c r="M23" i="2"/>
  <c r="L23" i="2"/>
  <c r="G23" i="2"/>
  <c r="F23" i="2"/>
  <c r="AT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K21" i="2"/>
  <c r="J21" i="2"/>
  <c r="I21" i="2"/>
  <c r="H21" i="2"/>
  <c r="AU20" i="2"/>
  <c r="AU13" i="2" s="1"/>
  <c r="F20" i="2"/>
  <c r="E20" i="2" s="1"/>
  <c r="AT19" i="2"/>
  <c r="AT16" i="2"/>
  <c r="AT15" i="2"/>
  <c r="AS13" i="2"/>
  <c r="AQ13" i="2"/>
  <c r="AP13" i="2"/>
  <c r="AO13" i="2"/>
  <c r="AO74" i="2" s="1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K13" i="2"/>
  <c r="K78" i="2" s="1"/>
  <c r="J13" i="2"/>
  <c r="I13" i="2"/>
  <c r="H13" i="2"/>
  <c r="M12" i="2"/>
  <c r="G12" i="2"/>
  <c r="AU8" i="2"/>
  <c r="AT8" i="2"/>
  <c r="AS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B72" i="2" s="1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K8" i="2"/>
  <c r="J8" i="2"/>
  <c r="I8" i="2"/>
  <c r="H8" i="2"/>
  <c r="AU71" i="3"/>
  <c r="AU70" i="3"/>
  <c r="AS70" i="3"/>
  <c r="AU68" i="3"/>
  <c r="M68" i="3"/>
  <c r="L68" i="3"/>
  <c r="L65" i="3" s="1"/>
  <c r="G68" i="3"/>
  <c r="F68" i="3"/>
  <c r="AU67" i="3"/>
  <c r="M67" i="3"/>
  <c r="M65" i="3" s="1"/>
  <c r="L67" i="3"/>
  <c r="G67" i="3"/>
  <c r="F67" i="3"/>
  <c r="AU66" i="3"/>
  <c r="M66" i="3"/>
  <c r="L66" i="3"/>
  <c r="G66" i="3"/>
  <c r="F66" i="3"/>
  <c r="F37" i="3"/>
  <c r="G37" i="3"/>
  <c r="L37" i="3"/>
  <c r="M37" i="3"/>
  <c r="F29" i="3"/>
  <c r="G29" i="3"/>
  <c r="L29" i="3"/>
  <c r="M29" i="3"/>
  <c r="M36" i="3"/>
  <c r="F22" i="3"/>
  <c r="G22" i="3"/>
  <c r="AU64" i="3"/>
  <c r="M64" i="3"/>
  <c r="L64" i="3"/>
  <c r="G64" i="3"/>
  <c r="F64" i="3"/>
  <c r="E64" i="3" s="1"/>
  <c r="AU63" i="3"/>
  <c r="M63" i="3"/>
  <c r="L63" i="3"/>
  <c r="G63" i="3"/>
  <c r="F63" i="3"/>
  <c r="AU62" i="3"/>
  <c r="M62" i="3"/>
  <c r="L62" i="3"/>
  <c r="E62" i="3" s="1"/>
  <c r="G62" i="3"/>
  <c r="AU61" i="3"/>
  <c r="M61" i="3"/>
  <c r="L61" i="3"/>
  <c r="G61" i="3"/>
  <c r="F61" i="3"/>
  <c r="AU60" i="3"/>
  <c r="M60" i="3"/>
  <c r="L60" i="3"/>
  <c r="G60" i="3"/>
  <c r="F60" i="3"/>
  <c r="AU59" i="3"/>
  <c r="M59" i="3"/>
  <c r="L59" i="3"/>
  <c r="G59" i="3"/>
  <c r="F59" i="3"/>
  <c r="AT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AU57" i="3"/>
  <c r="AU56" i="3" s="1"/>
  <c r="AS56" i="3"/>
  <c r="M57" i="3"/>
  <c r="M56" i="3" s="1"/>
  <c r="L57" i="3"/>
  <c r="L56" i="3" s="1"/>
  <c r="G57" i="3"/>
  <c r="G56" i="3" s="1"/>
  <c r="F57" i="3"/>
  <c r="F56" i="3" s="1"/>
  <c r="AT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U56" i="3"/>
  <c r="T56" i="3"/>
  <c r="S56" i="3"/>
  <c r="R56" i="3"/>
  <c r="Q56" i="3"/>
  <c r="P56" i="3"/>
  <c r="O56" i="3"/>
  <c r="K56" i="3"/>
  <c r="J56" i="3"/>
  <c r="I56" i="3"/>
  <c r="H56" i="3"/>
  <c r="AU55" i="3"/>
  <c r="M55" i="3"/>
  <c r="L55" i="3"/>
  <c r="G55" i="3"/>
  <c r="F55" i="3"/>
  <c r="AU54" i="3"/>
  <c r="M54" i="3"/>
  <c r="L54" i="3"/>
  <c r="G54" i="3"/>
  <c r="F54" i="3"/>
  <c r="AU53" i="3"/>
  <c r="AS49" i="3"/>
  <c r="M53" i="3"/>
  <c r="L53" i="3"/>
  <c r="G53" i="3"/>
  <c r="F53" i="3"/>
  <c r="AU52" i="3"/>
  <c r="M52" i="3"/>
  <c r="L52" i="3"/>
  <c r="G52" i="3"/>
  <c r="AU51" i="3"/>
  <c r="M51" i="3"/>
  <c r="L51" i="3"/>
  <c r="G51" i="3"/>
  <c r="F51" i="3"/>
  <c r="AU50" i="3"/>
  <c r="M50" i="3"/>
  <c r="L50" i="3"/>
  <c r="G50" i="3"/>
  <c r="F50" i="3"/>
  <c r="AT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K49" i="3"/>
  <c r="J49" i="3"/>
  <c r="I49" i="3"/>
  <c r="H49" i="3"/>
  <c r="M48" i="3"/>
  <c r="L48" i="3"/>
  <c r="G48" i="3"/>
  <c r="F48" i="3"/>
  <c r="M47" i="3"/>
  <c r="L47" i="3"/>
  <c r="G47" i="3"/>
  <c r="F47" i="3"/>
  <c r="AU44" i="3"/>
  <c r="M44" i="3"/>
  <c r="L44" i="3"/>
  <c r="G44" i="3"/>
  <c r="F44" i="3"/>
  <c r="G42" i="3"/>
  <c r="F42" i="3"/>
  <c r="M41" i="3"/>
  <c r="L41" i="3"/>
  <c r="G41" i="3"/>
  <c r="F41" i="3"/>
  <c r="G40" i="3"/>
  <c r="F40" i="3"/>
  <c r="E40" i="3" s="1"/>
  <c r="M39" i="3"/>
  <c r="L39" i="3"/>
  <c r="G39" i="3"/>
  <c r="F39" i="3"/>
  <c r="E39" i="3" s="1"/>
  <c r="M38" i="3"/>
  <c r="L38" i="3"/>
  <c r="G38" i="3"/>
  <c r="F38" i="3"/>
  <c r="L36" i="3"/>
  <c r="G36" i="3"/>
  <c r="F36" i="3"/>
  <c r="M35" i="3"/>
  <c r="L35" i="3"/>
  <c r="G35" i="3"/>
  <c r="F35" i="3"/>
  <c r="AU34" i="3"/>
  <c r="M34" i="3"/>
  <c r="L34" i="3"/>
  <c r="G34" i="3"/>
  <c r="F34" i="3"/>
  <c r="M33" i="3"/>
  <c r="L33" i="3"/>
  <c r="G33" i="3"/>
  <c r="F33" i="3"/>
  <c r="AT21" i="3"/>
  <c r="AQ21" i="3"/>
  <c r="AP21" i="3"/>
  <c r="AO21" i="3"/>
  <c r="AO74" i="3" s="1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U72" i="3" s="1"/>
  <c r="T21" i="3"/>
  <c r="S21" i="3"/>
  <c r="R21" i="3"/>
  <c r="Q21" i="3"/>
  <c r="Q72" i="3" s="1"/>
  <c r="P21" i="3"/>
  <c r="O21" i="3"/>
  <c r="N21" i="3"/>
  <c r="K21" i="3"/>
  <c r="J21" i="3"/>
  <c r="I21" i="3"/>
  <c r="H21" i="3"/>
  <c r="AU20" i="3"/>
  <c r="AU13" i="3" s="1"/>
  <c r="M20" i="3"/>
  <c r="L20" i="3"/>
  <c r="G20" i="3"/>
  <c r="F20" i="3"/>
  <c r="AT19" i="3"/>
  <c r="M19" i="3"/>
  <c r="L19" i="3"/>
  <c r="G19" i="3"/>
  <c r="E19" i="3" s="1"/>
  <c r="F19" i="3"/>
  <c r="AT16" i="3"/>
  <c r="M16" i="3"/>
  <c r="L16" i="3"/>
  <c r="G16" i="3"/>
  <c r="F16" i="3"/>
  <c r="AT15" i="3"/>
  <c r="M15" i="3"/>
  <c r="L15" i="3"/>
  <c r="G15" i="3"/>
  <c r="F15" i="3"/>
  <c r="M14" i="3"/>
  <c r="L14" i="3"/>
  <c r="G14" i="3"/>
  <c r="F14" i="3"/>
  <c r="AS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K13" i="3"/>
  <c r="J13" i="3"/>
  <c r="I13" i="3"/>
  <c r="H13" i="3"/>
  <c r="M12" i="3"/>
  <c r="L12" i="3"/>
  <c r="G12" i="3"/>
  <c r="F12" i="3"/>
  <c r="M11" i="3"/>
  <c r="L11" i="3"/>
  <c r="E11" i="3" s="1"/>
  <c r="G11" i="3"/>
  <c r="M18" i="3"/>
  <c r="L18" i="3"/>
  <c r="G18" i="3"/>
  <c r="F18" i="3"/>
  <c r="M32" i="3"/>
  <c r="L32" i="3"/>
  <c r="G32" i="3"/>
  <c r="F32" i="3"/>
  <c r="M31" i="3"/>
  <c r="L31" i="3"/>
  <c r="G31" i="3"/>
  <c r="F31" i="3"/>
  <c r="M17" i="3"/>
  <c r="L17" i="3"/>
  <c r="G17" i="3"/>
  <c r="F17" i="3"/>
  <c r="M30" i="3"/>
  <c r="L30" i="3"/>
  <c r="G30" i="3"/>
  <c r="F30" i="3"/>
  <c r="M28" i="3"/>
  <c r="L28" i="3"/>
  <c r="G28" i="3"/>
  <c r="F28" i="3"/>
  <c r="M27" i="3"/>
  <c r="L27" i="3"/>
  <c r="G27" i="3"/>
  <c r="F27" i="3"/>
  <c r="M26" i="3"/>
  <c r="L26" i="3"/>
  <c r="G26" i="3"/>
  <c r="F26" i="3"/>
  <c r="M25" i="3"/>
  <c r="L25" i="3"/>
  <c r="G25" i="3"/>
  <c r="F25" i="3"/>
  <c r="M24" i="3"/>
  <c r="L24" i="3"/>
  <c r="G24" i="3"/>
  <c r="F24" i="3"/>
  <c r="AU23" i="3"/>
  <c r="M23" i="3"/>
  <c r="L23" i="3"/>
  <c r="G23" i="3"/>
  <c r="F23" i="3"/>
  <c r="M10" i="3"/>
  <c r="L10" i="3"/>
  <c r="F10" i="3"/>
  <c r="AU8" i="3"/>
  <c r="M9" i="3"/>
  <c r="L9" i="3"/>
  <c r="G9" i="3"/>
  <c r="F9" i="3"/>
  <c r="F8" i="3" s="1"/>
  <c r="AT8" i="3"/>
  <c r="AS8" i="3"/>
  <c r="AQ8" i="3"/>
  <c r="AP8" i="3"/>
  <c r="AO8" i="3"/>
  <c r="AN8" i="3"/>
  <c r="AN76" i="3" s="1"/>
  <c r="AM8" i="3"/>
  <c r="AL8" i="3"/>
  <c r="AK8" i="3"/>
  <c r="AJ8" i="3"/>
  <c r="AJ76" i="3" s="1"/>
  <c r="AI8" i="3"/>
  <c r="AH8" i="3"/>
  <c r="AG8" i="3"/>
  <c r="AF8" i="3"/>
  <c r="AE8" i="3"/>
  <c r="AD8" i="3"/>
  <c r="AC8" i="3"/>
  <c r="AB8" i="3"/>
  <c r="AB76" i="3" s="1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K8" i="3"/>
  <c r="J8" i="3"/>
  <c r="J76" i="3" s="1"/>
  <c r="I8" i="3"/>
  <c r="H8" i="3"/>
  <c r="E46" i="2"/>
  <c r="AR46" i="2" s="1"/>
  <c r="L56" i="2"/>
  <c r="AS56" i="2"/>
  <c r="E15" i="2" l="1"/>
  <c r="AR15" i="2" s="1"/>
  <c r="G8" i="2"/>
  <c r="AL78" i="3"/>
  <c r="W76" i="3"/>
  <c r="AA76" i="3"/>
  <c r="AE76" i="3"/>
  <c r="AI76" i="3"/>
  <c r="AM76" i="3"/>
  <c r="AQ76" i="3"/>
  <c r="V76" i="3"/>
  <c r="Z76" i="3"/>
  <c r="AD76" i="3"/>
  <c r="AH76" i="3"/>
  <c r="AL76" i="3"/>
  <c r="AP76" i="3"/>
  <c r="Y72" i="2"/>
  <c r="Y76" i="3"/>
  <c r="AC76" i="3"/>
  <c r="AG76" i="3"/>
  <c r="AK76" i="3"/>
  <c r="AO76" i="3"/>
  <c r="X76" i="3"/>
  <c r="X74" i="3"/>
  <c r="AF74" i="3"/>
  <c r="AF76" i="3"/>
  <c r="E14" i="2"/>
  <c r="D14" i="2" s="1"/>
  <c r="D46" i="2"/>
  <c r="E9" i="2"/>
  <c r="AR9" i="2" s="1"/>
  <c r="U78" i="2"/>
  <c r="AK72" i="2"/>
  <c r="H78" i="2"/>
  <c r="N78" i="2"/>
  <c r="AD74" i="2"/>
  <c r="AH72" i="2"/>
  <c r="AG72" i="2"/>
  <c r="AF76" i="2"/>
  <c r="AC72" i="2"/>
  <c r="P74" i="2"/>
  <c r="Q72" i="2"/>
  <c r="Q78" i="2"/>
  <c r="AC78" i="2"/>
  <c r="Y74" i="2"/>
  <c r="AB76" i="2"/>
  <c r="T78" i="2"/>
  <c r="AB78" i="2"/>
  <c r="K72" i="2"/>
  <c r="AG78" i="2"/>
  <c r="E37" i="2"/>
  <c r="D37" i="2" s="1"/>
  <c r="E38" i="2"/>
  <c r="AR38" i="2" s="1"/>
  <c r="E41" i="2"/>
  <c r="AR41" i="2" s="1"/>
  <c r="E48" i="2"/>
  <c r="AR48" i="2" s="1"/>
  <c r="AU58" i="2"/>
  <c r="F13" i="2"/>
  <c r="F8" i="2"/>
  <c r="L13" i="2"/>
  <c r="E10" i="2"/>
  <c r="AR10" i="2" s="1"/>
  <c r="P72" i="2"/>
  <c r="AO78" i="2"/>
  <c r="S74" i="2"/>
  <c r="AQ76" i="2"/>
  <c r="AT13" i="2"/>
  <c r="AT78" i="2" s="1"/>
  <c r="E63" i="2"/>
  <c r="D63" i="2" s="1"/>
  <c r="AC74" i="2"/>
  <c r="K74" i="2"/>
  <c r="E68" i="2"/>
  <c r="AR68" i="2" s="1"/>
  <c r="E55" i="3"/>
  <c r="D55" i="3" s="1"/>
  <c r="E29" i="3"/>
  <c r="AR29" i="3" s="1"/>
  <c r="E37" i="3"/>
  <c r="D37" i="3" s="1"/>
  <c r="E67" i="3"/>
  <c r="AR67" i="3" s="1"/>
  <c r="AR55" i="3"/>
  <c r="AR62" i="3"/>
  <c r="AE74" i="3"/>
  <c r="Y74" i="3"/>
  <c r="E34" i="3"/>
  <c r="D34" i="3" s="1"/>
  <c r="M58" i="3"/>
  <c r="E41" i="3"/>
  <c r="AR41" i="3" s="1"/>
  <c r="E61" i="3"/>
  <c r="E26" i="3"/>
  <c r="E31" i="3"/>
  <c r="E47" i="3"/>
  <c r="L49" i="3"/>
  <c r="E45" i="3"/>
  <c r="R74" i="2"/>
  <c r="E64" i="2"/>
  <c r="D64" i="2" s="1"/>
  <c r="E44" i="3"/>
  <c r="D44" i="3" s="1"/>
  <c r="T76" i="3"/>
  <c r="AS21" i="3"/>
  <c r="AS72" i="3" s="1"/>
  <c r="L8" i="3"/>
  <c r="I74" i="3"/>
  <c r="S76" i="3"/>
  <c r="E43" i="3"/>
  <c r="D43" i="3" s="1"/>
  <c r="O76" i="2"/>
  <c r="AM72" i="2"/>
  <c r="J76" i="2"/>
  <c r="P78" i="2"/>
  <c r="T72" i="2"/>
  <c r="X76" i="2"/>
  <c r="AF78" i="2"/>
  <c r="AN76" i="2"/>
  <c r="E36" i="2"/>
  <c r="AR36" i="2" s="1"/>
  <c r="E40" i="2"/>
  <c r="D40" i="2" s="1"/>
  <c r="E47" i="2"/>
  <c r="AR47" i="2" s="1"/>
  <c r="E62" i="2"/>
  <c r="AR62" i="2" s="1"/>
  <c r="E11" i="2"/>
  <c r="D11" i="2" s="1"/>
  <c r="E34" i="2"/>
  <c r="AR34" i="2" s="1"/>
  <c r="E35" i="2"/>
  <c r="D35" i="2" s="1"/>
  <c r="E39" i="2"/>
  <c r="E44" i="2"/>
  <c r="E27" i="2"/>
  <c r="AR27" i="2" s="1"/>
  <c r="D20" i="2"/>
  <c r="E23" i="2"/>
  <c r="D23" i="2" s="1"/>
  <c r="E24" i="2"/>
  <c r="AR24" i="2" s="1"/>
  <c r="E25" i="2"/>
  <c r="AR25" i="2" s="1"/>
  <c r="E26" i="2"/>
  <c r="AR26" i="2" s="1"/>
  <c r="E28" i="2"/>
  <c r="D28" i="2" s="1"/>
  <c r="E29" i="2"/>
  <c r="D29" i="2" s="1"/>
  <c r="E30" i="2"/>
  <c r="AR30" i="2" s="1"/>
  <c r="E31" i="2"/>
  <c r="AR31" i="2" s="1"/>
  <c r="E32" i="2"/>
  <c r="AR32" i="2" s="1"/>
  <c r="E33" i="2"/>
  <c r="AR33" i="2" s="1"/>
  <c r="AU21" i="2"/>
  <c r="AU74" i="2" s="1"/>
  <c r="E42" i="2"/>
  <c r="D42" i="2" s="1"/>
  <c r="G49" i="2"/>
  <c r="AU49" i="2"/>
  <c r="M49" i="2"/>
  <c r="L49" i="2"/>
  <c r="F49" i="2"/>
  <c r="AS49" i="2"/>
  <c r="AS72" i="2" s="1"/>
  <c r="E54" i="2"/>
  <c r="D54" i="2" s="1"/>
  <c r="E55" i="2"/>
  <c r="D55" i="2" s="1"/>
  <c r="AS58" i="2"/>
  <c r="AS76" i="2" s="1"/>
  <c r="E61" i="2"/>
  <c r="D61" i="2" s="1"/>
  <c r="G58" i="2"/>
  <c r="M65" i="2"/>
  <c r="M8" i="2"/>
  <c r="E16" i="2"/>
  <c r="AR16" i="2" s="1"/>
  <c r="E45" i="2"/>
  <c r="AR45" i="2" s="1"/>
  <c r="K76" i="2"/>
  <c r="Q76" i="2"/>
  <c r="AS74" i="2"/>
  <c r="AS78" i="2"/>
  <c r="AR61" i="2"/>
  <c r="AR40" i="3"/>
  <c r="D40" i="3"/>
  <c r="AU21" i="3"/>
  <c r="V72" i="3"/>
  <c r="AL74" i="3"/>
  <c r="E59" i="2"/>
  <c r="F58" i="2"/>
  <c r="E50" i="2"/>
  <c r="D50" i="2" s="1"/>
  <c r="W78" i="3"/>
  <c r="L13" i="3"/>
  <c r="G13" i="3"/>
  <c r="J72" i="2"/>
  <c r="E52" i="2"/>
  <c r="AR52" i="2" s="1"/>
  <c r="T76" i="2"/>
  <c r="P76" i="2"/>
  <c r="AF72" i="2"/>
  <c r="AD72" i="2"/>
  <c r="AN72" i="3"/>
  <c r="K74" i="3"/>
  <c r="AO72" i="2"/>
  <c r="U72" i="2"/>
  <c r="AG74" i="2"/>
  <c r="AK78" i="2"/>
  <c r="AU65" i="2"/>
  <c r="H72" i="3"/>
  <c r="Z74" i="3"/>
  <c r="J78" i="3"/>
  <c r="J74" i="3"/>
  <c r="AJ72" i="2"/>
  <c r="E66" i="2"/>
  <c r="AN78" i="2"/>
  <c r="H74" i="3"/>
  <c r="R76" i="3"/>
  <c r="E35" i="3"/>
  <c r="E51" i="3"/>
  <c r="L8" i="2"/>
  <c r="AS65" i="3"/>
  <c r="E42" i="3"/>
  <c r="D69" i="2"/>
  <c r="U74" i="2"/>
  <c r="U76" i="2"/>
  <c r="AC76" i="2"/>
  <c r="Q74" i="2"/>
  <c r="AK76" i="2"/>
  <c r="AJ78" i="2"/>
  <c r="AJ76" i="2"/>
  <c r="E43" i="2"/>
  <c r="AO76" i="2"/>
  <c r="AN74" i="2"/>
  <c r="X74" i="2"/>
  <c r="Y76" i="2"/>
  <c r="M13" i="2"/>
  <c r="AR20" i="2"/>
  <c r="G13" i="2"/>
  <c r="AR39" i="3"/>
  <c r="D39" i="3"/>
  <c r="E53" i="3"/>
  <c r="D53" i="3" s="1"/>
  <c r="F49" i="3"/>
  <c r="H72" i="2"/>
  <c r="H76" i="2"/>
  <c r="H74" i="2"/>
  <c r="R72" i="2"/>
  <c r="R78" i="2"/>
  <c r="R76" i="2"/>
  <c r="Z78" i="2"/>
  <c r="Z76" i="2"/>
  <c r="Z72" i="2"/>
  <c r="AL74" i="2"/>
  <c r="AL72" i="2"/>
  <c r="I76" i="2"/>
  <c r="I72" i="2"/>
  <c r="I74" i="2"/>
  <c r="W74" i="2"/>
  <c r="W76" i="2"/>
  <c r="W78" i="2"/>
  <c r="AI74" i="2"/>
  <c r="AI78" i="2"/>
  <c r="E53" i="2"/>
  <c r="I78" i="2"/>
  <c r="D62" i="3"/>
  <c r="D64" i="3"/>
  <c r="AR64" i="3"/>
  <c r="F21" i="2"/>
  <c r="E22" i="2"/>
  <c r="AR22" i="2" s="1"/>
  <c r="E60" i="3"/>
  <c r="L58" i="3"/>
  <c r="E57" i="2"/>
  <c r="G56" i="2"/>
  <c r="L58" i="2"/>
  <c r="E60" i="2"/>
  <c r="M58" i="2"/>
  <c r="G65" i="2"/>
  <c r="E67" i="2"/>
  <c r="E19" i="2"/>
  <c r="M21" i="2"/>
  <c r="D29" i="3"/>
  <c r="AP76" i="2"/>
  <c r="AP74" i="2"/>
  <c r="AP78" i="2"/>
  <c r="O74" i="2"/>
  <c r="O78" i="2"/>
  <c r="AA78" i="2"/>
  <c r="AA72" i="2"/>
  <c r="AA76" i="2"/>
  <c r="AM74" i="2"/>
  <c r="AM78" i="2"/>
  <c r="AA74" i="2"/>
  <c r="AD76" i="2"/>
  <c r="I76" i="3"/>
  <c r="AM78" i="3"/>
  <c r="AM72" i="3"/>
  <c r="G65" i="3"/>
  <c r="E66" i="3"/>
  <c r="N76" i="2"/>
  <c r="N74" i="2"/>
  <c r="V74" i="2"/>
  <c r="V78" i="2"/>
  <c r="S76" i="2"/>
  <c r="S78" i="2"/>
  <c r="S72" i="2"/>
  <c r="AE74" i="2"/>
  <c r="AE76" i="2"/>
  <c r="AQ72" i="2"/>
  <c r="D41" i="2"/>
  <c r="V76" i="2"/>
  <c r="AI72" i="2"/>
  <c r="D51" i="2"/>
  <c r="AR54" i="2"/>
  <c r="AP72" i="2"/>
  <c r="O72" i="2"/>
  <c r="Z74" i="2"/>
  <c r="V72" i="2"/>
  <c r="W72" i="2"/>
  <c r="AL76" i="2"/>
  <c r="U76" i="3"/>
  <c r="G70" i="2"/>
  <c r="E71" i="2"/>
  <c r="AI76" i="2"/>
  <c r="AM76" i="2"/>
  <c r="E12" i="2"/>
  <c r="T74" i="2"/>
  <c r="G21" i="2"/>
  <c r="AE72" i="3"/>
  <c r="Z72" i="3"/>
  <c r="AD74" i="3"/>
  <c r="AH74" i="3"/>
  <c r="E25" i="3"/>
  <c r="E27" i="3"/>
  <c r="E28" i="3"/>
  <c r="E30" i="3"/>
  <c r="E17" i="3"/>
  <c r="E32" i="3"/>
  <c r="E18" i="3"/>
  <c r="U78" i="3"/>
  <c r="AG78" i="3"/>
  <c r="E15" i="3"/>
  <c r="AT13" i="3"/>
  <c r="M13" i="3"/>
  <c r="E20" i="3"/>
  <c r="Y78" i="2"/>
  <c r="AG76" i="2"/>
  <c r="AK74" i="2"/>
  <c r="L21" i="2"/>
  <c r="V74" i="3"/>
  <c r="S74" i="3"/>
  <c r="AA78" i="3"/>
  <c r="AQ72" i="3"/>
  <c r="E9" i="3"/>
  <c r="E10" i="3"/>
  <c r="E23" i="3"/>
  <c r="E12" i="3"/>
  <c r="R74" i="3"/>
  <c r="Z78" i="3"/>
  <c r="AH78" i="3"/>
  <c r="E16" i="3"/>
  <c r="E33" i="3"/>
  <c r="E36" i="3"/>
  <c r="E38" i="3"/>
  <c r="E48" i="3"/>
  <c r="E50" i="3"/>
  <c r="E52" i="3"/>
  <c r="E54" i="3"/>
  <c r="E57" i="3"/>
  <c r="G58" i="3"/>
  <c r="AU58" i="3"/>
  <c r="E63" i="3"/>
  <c r="F65" i="3"/>
  <c r="E68" i="3"/>
  <c r="AD78" i="2"/>
  <c r="E46" i="3"/>
  <c r="AH78" i="2"/>
  <c r="AH74" i="2"/>
  <c r="AH76" i="2"/>
  <c r="N72" i="2"/>
  <c r="AQ78" i="2"/>
  <c r="AQ74" i="2"/>
  <c r="AE78" i="2"/>
  <c r="AE72" i="2"/>
  <c r="J78" i="2"/>
  <c r="J74" i="2"/>
  <c r="E24" i="3"/>
  <c r="L21" i="3"/>
  <c r="X78" i="2"/>
  <c r="AB74" i="2"/>
  <c r="AF74" i="2"/>
  <c r="AJ74" i="2"/>
  <c r="D19" i="3"/>
  <c r="AR19" i="3"/>
  <c r="D69" i="3"/>
  <c r="AR69" i="3"/>
  <c r="X78" i="3"/>
  <c r="M8" i="3"/>
  <c r="K72" i="3"/>
  <c r="K76" i="3"/>
  <c r="AO78" i="3"/>
  <c r="F13" i="3"/>
  <c r="E14" i="3"/>
  <c r="D45" i="3"/>
  <c r="G70" i="3"/>
  <c r="E71" i="3"/>
  <c r="W72" i="3"/>
  <c r="AF72" i="3"/>
  <c r="W74" i="3"/>
  <c r="AD78" i="3"/>
  <c r="I78" i="3"/>
  <c r="I72" i="3"/>
  <c r="O78" i="3"/>
  <c r="O74" i="3"/>
  <c r="AE78" i="3"/>
  <c r="AI74" i="3"/>
  <c r="AI78" i="3"/>
  <c r="AI72" i="3"/>
  <c r="AM74" i="3"/>
  <c r="H76" i="3"/>
  <c r="AL72" i="3"/>
  <c r="AP72" i="3"/>
  <c r="G21" i="3"/>
  <c r="R72" i="3"/>
  <c r="AA72" i="3"/>
  <c r="AA74" i="3"/>
  <c r="S78" i="3"/>
  <c r="U74" i="3"/>
  <c r="X72" i="2"/>
  <c r="AN72" i="2"/>
  <c r="K78" i="3"/>
  <c r="G49" i="3"/>
  <c r="G8" i="3"/>
  <c r="H78" i="3"/>
  <c r="AO72" i="3"/>
  <c r="J72" i="3"/>
  <c r="P78" i="3"/>
  <c r="P72" i="3"/>
  <c r="T74" i="3"/>
  <c r="T72" i="3"/>
  <c r="X72" i="3"/>
  <c r="AB78" i="3"/>
  <c r="AF78" i="3"/>
  <c r="AJ74" i="3"/>
  <c r="AN78" i="3"/>
  <c r="AN74" i="3"/>
  <c r="AQ78" i="3"/>
  <c r="AU49" i="3"/>
  <c r="M49" i="3"/>
  <c r="F58" i="3"/>
  <c r="E59" i="3"/>
  <c r="E22" i="3"/>
  <c r="F21" i="3"/>
  <c r="AU65" i="3"/>
  <c r="AL78" i="2"/>
  <c r="S72" i="3"/>
  <c r="AB72" i="3"/>
  <c r="AB74" i="3"/>
  <c r="T78" i="3"/>
  <c r="Q74" i="3"/>
  <c r="AC72" i="3"/>
  <c r="AC74" i="3"/>
  <c r="Y78" i="3"/>
  <c r="N78" i="3"/>
  <c r="AG74" i="3"/>
  <c r="Y72" i="3"/>
  <c r="AD72" i="3"/>
  <c r="R78" i="3"/>
  <c r="V78" i="3"/>
  <c r="AC78" i="3"/>
  <c r="AQ74" i="3"/>
  <c r="AG72" i="3"/>
  <c r="M21" i="3"/>
  <c r="AP74" i="3"/>
  <c r="AP78" i="3"/>
  <c r="AK74" i="3"/>
  <c r="AK72" i="3"/>
  <c r="AK78" i="3"/>
  <c r="AJ78" i="3"/>
  <c r="AJ72" i="3"/>
  <c r="AH72" i="3"/>
  <c r="Q78" i="3"/>
  <c r="Q76" i="3"/>
  <c r="P74" i="3"/>
  <c r="P76" i="3"/>
  <c r="O76" i="3"/>
  <c r="O72" i="3"/>
  <c r="D11" i="3"/>
  <c r="N72" i="3"/>
  <c r="N74" i="3"/>
  <c r="N76" i="3"/>
  <c r="D45" i="2" l="1"/>
  <c r="D15" i="2"/>
  <c r="D9" i="2"/>
  <c r="AU78" i="2"/>
  <c r="D34" i="2"/>
  <c r="AR42" i="2"/>
  <c r="AU76" i="2"/>
  <c r="AR14" i="2"/>
  <c r="AT76" i="2"/>
  <c r="D31" i="2"/>
  <c r="D26" i="2"/>
  <c r="AR64" i="2"/>
  <c r="D10" i="2"/>
  <c r="AU72" i="2"/>
  <c r="D36" i="2"/>
  <c r="D32" i="2"/>
  <c r="AR63" i="2"/>
  <c r="F74" i="2"/>
  <c r="AR37" i="2"/>
  <c r="AR35" i="2"/>
  <c r="AR23" i="2"/>
  <c r="E8" i="2"/>
  <c r="N79" i="2"/>
  <c r="N73" i="2"/>
  <c r="D52" i="2"/>
  <c r="D30" i="2"/>
  <c r="D48" i="2"/>
  <c r="D47" i="2"/>
  <c r="D25" i="2"/>
  <c r="D38" i="2"/>
  <c r="D16" i="2"/>
  <c r="AT74" i="2"/>
  <c r="D68" i="2"/>
  <c r="AR28" i="2"/>
  <c r="AR55" i="2"/>
  <c r="AT72" i="2"/>
  <c r="F78" i="2"/>
  <c r="D67" i="3"/>
  <c r="G72" i="3"/>
  <c r="AR37" i="3"/>
  <c r="AR44" i="3"/>
  <c r="D28" i="3"/>
  <c r="D57" i="3"/>
  <c r="D56" i="3" s="1"/>
  <c r="AR48" i="3"/>
  <c r="D27" i="3"/>
  <c r="AR53" i="3"/>
  <c r="AR43" i="3"/>
  <c r="D47" i="3"/>
  <c r="D41" i="3"/>
  <c r="AR61" i="3"/>
  <c r="D61" i="3"/>
  <c r="AR28" i="3"/>
  <c r="D38" i="3"/>
  <c r="AR20" i="3"/>
  <c r="D17" i="3"/>
  <c r="AR25" i="3"/>
  <c r="AR66" i="3"/>
  <c r="AR51" i="3"/>
  <c r="D31" i="3"/>
  <c r="AU72" i="3"/>
  <c r="AR71" i="3"/>
  <c r="AR70" i="3" s="1"/>
  <c r="AR23" i="3"/>
  <c r="D30" i="3"/>
  <c r="AR35" i="3"/>
  <c r="AR45" i="3"/>
  <c r="D26" i="3"/>
  <c r="AR34" i="3"/>
  <c r="AR31" i="3"/>
  <c r="AR26" i="3"/>
  <c r="D48" i="3"/>
  <c r="AR47" i="3"/>
  <c r="M76" i="3"/>
  <c r="AD75" i="3"/>
  <c r="D35" i="3"/>
  <c r="AR38" i="3"/>
  <c r="E65" i="3"/>
  <c r="D51" i="3"/>
  <c r="G78" i="3"/>
  <c r="D25" i="3"/>
  <c r="D66" i="3"/>
  <c r="AU78" i="3"/>
  <c r="G76" i="2"/>
  <c r="AS74" i="3"/>
  <c r="G72" i="2"/>
  <c r="D33" i="2"/>
  <c r="D62" i="2"/>
  <c r="E56" i="3"/>
  <c r="AR57" i="3"/>
  <c r="AS78" i="3"/>
  <c r="D27" i="2"/>
  <c r="F72" i="2"/>
  <c r="F74" i="3"/>
  <c r="AS76" i="3"/>
  <c r="N77" i="2"/>
  <c r="G74" i="3"/>
  <c r="D44" i="2"/>
  <c r="AR44" i="2"/>
  <c r="V77" i="2"/>
  <c r="E21" i="2"/>
  <c r="D24" i="2"/>
  <c r="F76" i="2"/>
  <c r="AR29" i="2"/>
  <c r="AR39" i="2"/>
  <c r="D39" i="2"/>
  <c r="AD73" i="2"/>
  <c r="AH73" i="2"/>
  <c r="N75" i="2"/>
  <c r="AD79" i="2"/>
  <c r="V79" i="2"/>
  <c r="Z75" i="2"/>
  <c r="AL73" i="3"/>
  <c r="V79" i="3"/>
  <c r="AU74" i="3"/>
  <c r="AL77" i="2"/>
  <c r="AH77" i="2"/>
  <c r="AR50" i="2"/>
  <c r="D59" i="2"/>
  <c r="AR59" i="2"/>
  <c r="N79" i="3"/>
  <c r="D23" i="3"/>
  <c r="D20" i="3"/>
  <c r="M74" i="3"/>
  <c r="AH75" i="2"/>
  <c r="AR30" i="3"/>
  <c r="L76" i="3"/>
  <c r="R75" i="2"/>
  <c r="R77" i="3"/>
  <c r="AR42" i="3"/>
  <c r="D42" i="3"/>
  <c r="AU76" i="3"/>
  <c r="AR17" i="3"/>
  <c r="AD75" i="2"/>
  <c r="D22" i="2"/>
  <c r="AL75" i="2"/>
  <c r="D46" i="3"/>
  <c r="AR46" i="3"/>
  <c r="M72" i="2"/>
  <c r="AR66" i="2"/>
  <c r="D66" i="2"/>
  <c r="L74" i="3"/>
  <c r="M74" i="2"/>
  <c r="AR27" i="3"/>
  <c r="AH79" i="2"/>
  <c r="M78" i="2"/>
  <c r="M76" i="2"/>
  <c r="G78" i="2"/>
  <c r="G74" i="2"/>
  <c r="AR43" i="2"/>
  <c r="D43" i="2"/>
  <c r="AL73" i="2"/>
  <c r="AH79" i="3"/>
  <c r="AH77" i="3"/>
  <c r="AH75" i="3"/>
  <c r="AD73" i="3"/>
  <c r="AL75" i="3"/>
  <c r="AL79" i="3"/>
  <c r="V75" i="2"/>
  <c r="V73" i="2"/>
  <c r="Z79" i="3"/>
  <c r="Z75" i="3"/>
  <c r="D52" i="3"/>
  <c r="AR52" i="3"/>
  <c r="D12" i="3"/>
  <c r="AR15" i="3"/>
  <c r="D15" i="3"/>
  <c r="AR32" i="3"/>
  <c r="D32" i="3"/>
  <c r="D12" i="2"/>
  <c r="AR12" i="2"/>
  <c r="AR8" i="2" s="1"/>
  <c r="AR71" i="2"/>
  <c r="AR70" i="2" s="1"/>
  <c r="D71" i="2"/>
  <c r="D70" i="2" s="1"/>
  <c r="E70" i="2"/>
  <c r="E65" i="2"/>
  <c r="D67" i="2"/>
  <c r="AR67" i="2"/>
  <c r="D60" i="2"/>
  <c r="AR60" i="2"/>
  <c r="E58" i="2"/>
  <c r="E56" i="2"/>
  <c r="D57" i="2"/>
  <c r="D56" i="2" s="1"/>
  <c r="AR57" i="2"/>
  <c r="AR56" i="2" s="1"/>
  <c r="AR53" i="2"/>
  <c r="D53" i="2"/>
  <c r="R77" i="2"/>
  <c r="V77" i="3"/>
  <c r="Z73" i="3"/>
  <c r="AD77" i="3"/>
  <c r="V75" i="3"/>
  <c r="D68" i="3"/>
  <c r="AR68" i="3"/>
  <c r="AR36" i="3"/>
  <c r="D36" i="3"/>
  <c r="L78" i="2"/>
  <c r="L76" i="2"/>
  <c r="L72" i="2"/>
  <c r="L74" i="2"/>
  <c r="Z73" i="2"/>
  <c r="R79" i="2"/>
  <c r="AR50" i="3"/>
  <c r="E49" i="3"/>
  <c r="D50" i="3"/>
  <c r="AR33" i="3"/>
  <c r="D33" i="3"/>
  <c r="AR10" i="3"/>
  <c r="D10" i="3"/>
  <c r="AD77" i="2"/>
  <c r="E49" i="2"/>
  <c r="Z77" i="2"/>
  <c r="R73" i="2"/>
  <c r="Z77" i="3"/>
  <c r="V73" i="3"/>
  <c r="AR63" i="3"/>
  <c r="D63" i="3"/>
  <c r="D54" i="3"/>
  <c r="AR16" i="3"/>
  <c r="D16" i="3"/>
  <c r="E8" i="3"/>
  <c r="AR9" i="3"/>
  <c r="D9" i="3"/>
  <c r="AT74" i="3"/>
  <c r="AT76" i="3"/>
  <c r="AT72" i="3"/>
  <c r="AT78" i="3"/>
  <c r="AR18" i="3"/>
  <c r="D18" i="3"/>
  <c r="D19" i="2"/>
  <c r="E13" i="2"/>
  <c r="AR19" i="2"/>
  <c r="AR60" i="3"/>
  <c r="D60" i="3"/>
  <c r="Z79" i="2"/>
  <c r="AL79" i="2"/>
  <c r="R73" i="3"/>
  <c r="AR24" i="3"/>
  <c r="D24" i="3"/>
  <c r="AR14" i="3"/>
  <c r="D14" i="3"/>
  <c r="E13" i="3"/>
  <c r="N73" i="3"/>
  <c r="AR59" i="3"/>
  <c r="D59" i="3"/>
  <c r="E58" i="3"/>
  <c r="AD79" i="3"/>
  <c r="E70" i="3"/>
  <c r="D71" i="3"/>
  <c r="D70" i="3" s="1"/>
  <c r="F72" i="3"/>
  <c r="F76" i="3"/>
  <c r="R79" i="3"/>
  <c r="AR22" i="3"/>
  <c r="D22" i="3"/>
  <c r="E21" i="3"/>
  <c r="R75" i="3"/>
  <c r="G76" i="3"/>
  <c r="L78" i="3"/>
  <c r="L72" i="3"/>
  <c r="F78" i="3"/>
  <c r="AL77" i="3"/>
  <c r="M72" i="3"/>
  <c r="M78" i="3"/>
  <c r="AH73" i="3"/>
  <c r="N75" i="3"/>
  <c r="N77" i="3"/>
  <c r="D13" i="2" l="1"/>
  <c r="D8" i="2"/>
  <c r="D49" i="2"/>
  <c r="D21" i="2"/>
  <c r="D65" i="3"/>
  <c r="D13" i="3"/>
  <c r="D58" i="3"/>
  <c r="D65" i="2"/>
  <c r="AR8" i="3"/>
  <c r="E76" i="2"/>
  <c r="AR65" i="2"/>
  <c r="E74" i="3"/>
  <c r="E74" i="2"/>
  <c r="D49" i="3"/>
  <c r="D8" i="3"/>
  <c r="D58" i="2"/>
  <c r="AR58" i="2"/>
  <c r="E76" i="3"/>
  <c r="E78" i="3"/>
  <c r="D21" i="3"/>
  <c r="E72" i="2"/>
  <c r="E78" i="2"/>
  <c r="E72" i="3"/>
  <c r="D78" i="2" l="1"/>
  <c r="D72" i="2"/>
  <c r="D76" i="2"/>
  <c r="D74" i="2"/>
  <c r="AR78" i="3"/>
  <c r="AR76" i="2"/>
  <c r="AR78" i="2"/>
  <c r="AR72" i="2"/>
  <c r="D78" i="3"/>
  <c r="AR76" i="3"/>
  <c r="AR74" i="2"/>
  <c r="AR72" i="3"/>
  <c r="AR74" i="3"/>
  <c r="D74" i="3"/>
  <c r="D76" i="3"/>
  <c r="D72" i="3"/>
</calcChain>
</file>

<file path=xl/sharedStrings.xml><?xml version="1.0" encoding="utf-8"?>
<sst xmlns="http://schemas.openxmlformats.org/spreadsheetml/2006/main" count="699" uniqueCount="245">
  <si>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</si>
  <si>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</si>
  <si>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</si>
  <si>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</si>
  <si>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</si>
  <si>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</si>
  <si>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</si>
  <si>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</si>
  <si>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</si>
  <si>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</si>
  <si>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</si>
  <si>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</si>
  <si>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</si>
  <si>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</si>
  <si>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</si>
  <si>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</si>
  <si>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</si>
  <si>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</si>
  <si>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</si>
  <si>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</si>
  <si>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</si>
  <si>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</si>
  <si>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</si>
  <si>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</si>
  <si>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</si>
  <si>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</si>
  <si>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</si>
  <si>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</si>
  <si>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</si>
  <si>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</si>
  <si>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</si>
  <si>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</si>
  <si>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</si>
  <si>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</si>
  <si>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</si>
  <si>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</si>
  <si>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</si>
  <si>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</si>
  <si>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</si>
  <si>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</si>
  <si>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</si>
  <si>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</si>
  <si>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</si>
  <si>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</si>
  <si>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</si>
  <si>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</si>
  <si>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</si>
  <si>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</si>
  <si>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</si>
  <si>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</si>
  <si>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</si>
  <si>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</si>
  <si>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Suma dla specjalności D1</t>
  </si>
  <si>
    <t>Suma dla specjalności D2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</si>
  <si>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</si>
  <si>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</si>
  <si>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</si>
  <si>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</si>
  <si>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</si>
  <si>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</si>
  <si>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</si>
  <si>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</si>
  <si>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</si>
  <si>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</si>
  <si>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Zo/3</t>
  </si>
  <si>
    <t>Anatomia</t>
  </si>
  <si>
    <t>Biochemia</t>
  </si>
  <si>
    <t>Fizjologia</t>
  </si>
  <si>
    <t>Teoria wychowania fizycznego</t>
  </si>
  <si>
    <t>Antropomotoryka</t>
  </si>
  <si>
    <t>Emisja głosu</t>
  </si>
  <si>
    <t>Metodyka wychowania fizycznego</t>
  </si>
  <si>
    <t>13.</t>
  </si>
  <si>
    <t>E/5</t>
  </si>
  <si>
    <t>E/1</t>
  </si>
  <si>
    <t>Biomechanika</t>
  </si>
  <si>
    <t>Pierwsza pomoc przedmedyczna</t>
  </si>
  <si>
    <t>14.</t>
  </si>
  <si>
    <t>15.</t>
  </si>
  <si>
    <t>16.</t>
  </si>
  <si>
    <t>17.</t>
  </si>
  <si>
    <t>Psychologia</t>
  </si>
  <si>
    <t>Ćwiczenia korekcyjno-kompensacyjne</t>
  </si>
  <si>
    <t>Zabawy i gry ruchowe</t>
  </si>
  <si>
    <t>Obóz letni</t>
  </si>
  <si>
    <t>Obóz zimowy</t>
  </si>
  <si>
    <t>Historia kultury fizycznej</t>
  </si>
  <si>
    <t>Organizacja i prawo w oświacie</t>
  </si>
  <si>
    <t>Teoria i metodyka dyscypliny specjalizacyjnej*</t>
  </si>
  <si>
    <t>Biologia / Współczesne kierunki biologii*</t>
  </si>
  <si>
    <t>Rytmika i taniec / Aerobik z fitnessem*</t>
  </si>
  <si>
    <t>Teoria sportu / Teoria treningu sportowego*</t>
  </si>
  <si>
    <t>D3.</t>
  </si>
  <si>
    <t>Komunikacja interpersonalna</t>
  </si>
  <si>
    <t>Dietetyka i suplementacja</t>
  </si>
  <si>
    <t>Coaching aktywności fizycznej</t>
  </si>
  <si>
    <t>Trening funkcjonalny</t>
  </si>
  <si>
    <t>Suma dla specjalności D3</t>
  </si>
  <si>
    <t>D4.</t>
  </si>
  <si>
    <t>Suma dla specjalności D4</t>
  </si>
  <si>
    <t>18.</t>
  </si>
  <si>
    <t>Metody i techniki studiowania</t>
  </si>
  <si>
    <t>Masaż w odnowie biologicznej</t>
  </si>
  <si>
    <t>Fizykoterapia</t>
  </si>
  <si>
    <t>MODUŁ KSZTAŁCENIA SPECJALNOŚCIOWEGO* - ODNOWA BIOLOGICZNA</t>
  </si>
  <si>
    <t>MODUŁ KSZTAŁCENIA SPECJALNOŚCIOWEGO* - SPECJALNOŚĆ INSTRUKTORSKA</t>
  </si>
  <si>
    <t>MODUŁ KSZTAŁCENIA SPECJALNOŚCIOWEGO* - TRENER PERSONALNY</t>
  </si>
  <si>
    <t>MODUŁ KSZTAŁCENIA KIERUNKOWEGO - PRZYGOTOWANIE W ZAKRESIE DYDAKTYCZNYM</t>
  </si>
  <si>
    <t xml:space="preserve"> </t>
  </si>
  <si>
    <t>Ilość egzaminów w semestrze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</si>
  <si>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</si>
  <si>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</si>
  <si>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</si>
  <si>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</si>
  <si>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</si>
  <si>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</si>
  <si>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</si>
  <si>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</si>
  <si>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</si>
  <si>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MODUŁ KSZTAŁCENIA OGÓLNEGO </t>
  </si>
  <si>
    <t>Plan studiów stacjonarnych WYCHOWANIE FIZYCZNE - cykl kształcenia 2019-2022</t>
  </si>
  <si>
    <t>konsultacje i e-learning (@)</t>
  </si>
  <si>
    <t>@</t>
  </si>
  <si>
    <t>zajęcia z bezpośrednim udziałem</t>
  </si>
  <si>
    <t>zajęcia kształtujące umiejętności praktyczne</t>
  </si>
  <si>
    <t>zajęcia z dziedziny nauk human.lub społecz.</t>
  </si>
  <si>
    <t>Zal/1</t>
  </si>
  <si>
    <t>MODUŁ KSZTAŁCENIA SPECJALNOŚCIOWEGO* - GIMNASTYKA KOREKCYJNA</t>
  </si>
  <si>
    <t>Fizjoterapia w wadach postawy</t>
  </si>
  <si>
    <t>MODUŁ KSZTAŁCENIA PODSTAWOWEGO</t>
  </si>
  <si>
    <t>Plan studiów niestacjonarnych WYCHOWANIE FIZYCZNE - cykl kształcenia 2019-2022</t>
  </si>
  <si>
    <t>Kompendium wiedzy z wychowania fizycznego</t>
  </si>
  <si>
    <t>E.</t>
  </si>
  <si>
    <t>Zo/2,3,4,5,6</t>
  </si>
  <si>
    <t>12.</t>
  </si>
  <si>
    <t>Sporty różne</t>
  </si>
  <si>
    <t>Podstawy biologii / Współczesne kierunki biologii*</t>
  </si>
  <si>
    <t>Edukacja zdrowotna / Propedeutyka zdrowia*</t>
  </si>
  <si>
    <t>Projekt dyplomowy*</t>
  </si>
  <si>
    <t>Kinezyterapia w korekcji wad postawy ciała</t>
  </si>
  <si>
    <t>Wellness i fitness w odnowie biologicznej</t>
  </si>
  <si>
    <t>Wellness i fitness w treningu personalnym</t>
  </si>
  <si>
    <t>Kinezjologia w treningu persolannym</t>
  </si>
  <si>
    <t>Kinezjologia w korekcji wad postawy ciała</t>
  </si>
  <si>
    <t>Kinezjologia w odnowie biologicznej</t>
  </si>
  <si>
    <t>Trening funkcjonalny w korekcji wad postawy ciała</t>
  </si>
  <si>
    <t>Kinezjologia w treningu personalnym</t>
  </si>
  <si>
    <t>Język angielski</t>
  </si>
  <si>
    <t>Biologiczny rozwój człowieka/Antropologia*</t>
  </si>
  <si>
    <t>Biologiczny rozwój człowieka/antropologia*</t>
  </si>
  <si>
    <t xml:space="preserve">English in physical education </t>
  </si>
  <si>
    <t>ZAL/1</t>
  </si>
  <si>
    <t>MODUŁ PRAKTYKI ZAWODOWE*</t>
  </si>
  <si>
    <t>Praktyki zawodowe*</t>
  </si>
  <si>
    <t>Podstawy dydaktyki</t>
  </si>
  <si>
    <t>Pedagogika z edukacją elementarną</t>
  </si>
  <si>
    <t>Teoria i metodyka pływania</t>
  </si>
  <si>
    <t>Teoria i metodyka gimnatyki</t>
  </si>
  <si>
    <t>Teoria i metodyka lekkiej atletyki</t>
  </si>
  <si>
    <t>Teoria i metodyka siatkówki</t>
  </si>
  <si>
    <t>Teoria i metodyka piłki ręcznej</t>
  </si>
  <si>
    <t>Teoria i metodyka piłki nożnej</t>
  </si>
  <si>
    <t>Teoria i metodyka koszykówki</t>
  </si>
  <si>
    <t>Wybrane zagadnienia z  etyki</t>
  </si>
  <si>
    <t>Wybrane zagadnienia z etyki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</si>
  <si>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</si>
  <si>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</si>
  <si>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</si>
  <si>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</si>
  <si>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</si>
  <si>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</si>
  <si>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</si>
  <si>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</si>
  <si>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</si>
  <si>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</si>
  <si>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</si>
  <si>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</si>
  <si>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</si>
  <si>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</si>
  <si>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</si>
  <si>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</si>
  <si>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</si>
  <si>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</si>
  <si>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</si>
  <si>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</si>
  <si>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</si>
  <si>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</si>
  <si>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</si>
  <si>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</si>
  <si>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</si>
  <si>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</si>
  <si>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</si>
  <si>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</si>
  <si>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</si>
  <si>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</si>
  <si>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</si>
  <si>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</si>
  <si>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</si>
  <si>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</si>
  <si>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</si>
  <si>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</si>
  <si>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</si>
  <si>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</si>
  <si>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</si>
  <si>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</si>
  <si>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</si>
  <si>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</si>
  <si>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</si>
  <si>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</si>
  <si>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</si>
  <si>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</si>
  <si>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</si>
  <si>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</si>
  <si>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</si>
  <si>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</si>
  <si>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</si>
  <si>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</si>
  <si>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</si>
  <si>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</si>
  <si>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</si>
  <si>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</si>
  <si>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</si>
  <si>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</si>
  <si>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</si>
  <si>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</si>
  <si>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</si>
  <si>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</si>
  <si>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</si>
  <si>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</si>
  <si>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</si>
  <si>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Język obcy*</t>
  </si>
  <si>
    <t>Edukacja zdrowotna /Propedeutyka zdrowotna*</t>
  </si>
  <si>
    <t>MODUŁ KSZTAŁCENIA KIERUNKOWEGO</t>
  </si>
  <si>
    <t xml:space="preserve">Język angielski w wychowaniu fizycznym /English in physical education </t>
  </si>
  <si>
    <t>Teoria i metodyka gimnastyki</t>
  </si>
  <si>
    <t>Teoria i metodyka piłki siatkowej</t>
  </si>
  <si>
    <t>Projekt dyplomowy</t>
  </si>
  <si>
    <t>MODUŁ KSZTAŁCENIA SPECJALNOŚCIOWEGO*</t>
  </si>
  <si>
    <t>Kinezjologia</t>
  </si>
  <si>
    <t>Wellness i fitness</t>
  </si>
  <si>
    <t>Gimnastyka korekcyjna</t>
  </si>
  <si>
    <t>Suma D1</t>
  </si>
  <si>
    <t>Suma D2</t>
  </si>
  <si>
    <t>Suma D3</t>
  </si>
  <si>
    <t>Suma 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</si>
</sst>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Arial Narrow"/>
      <family val="2"/>
      <charset val="238"/>
    </font>
    <font>
      <b/>
      <sz val="20"/>
      <name val="Verdana"/>
      <family val="2"/>
      <charset val="238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sz val="28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5"/>
      <name val="Verdana"/>
      <family val="2"/>
    </font>
    <font>
      <sz val="5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" fontId="9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>
      <alignment vertical="center"/>
    </xf>
    <xf numFmtId="3" fontId="9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3" fontId="9" fillId="8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3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3" fontId="11" fillId="5" borderId="3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 wrapText="1"/>
      <protection locked="0"/>
    </xf>
    <xf numFmtId="3" fontId="11" fillId="9" borderId="3" xfId="0" applyNumberFormat="1" applyFont="1" applyFill="1" applyBorder="1" applyAlignment="1">
      <alignment horizontal="center" vertical="center"/>
    </xf>
    <xf numFmtId="3" fontId="11" fillId="9" borderId="4" xfId="0" applyNumberFormat="1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3" fontId="11" fillId="9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10" borderId="4" xfId="0" applyFont="1" applyFill="1" applyBorder="1" applyAlignment="1" applyProtection="1">
      <alignment horizontal="center" vertical="center"/>
      <protection locked="0"/>
    </xf>
    <xf numFmtId="0" fontId="15" fillId="10" borderId="6" xfId="0" applyFont="1" applyFill="1" applyBorder="1" applyAlignment="1" applyProtection="1">
      <alignment horizontal="center" vertical="center" wrapText="1"/>
      <protection locked="0"/>
    </xf>
    <xf numFmtId="3" fontId="11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 applyProtection="1">
      <alignment horizontal="center" vertical="center"/>
      <protection locked="0"/>
    </xf>
    <xf numFmtId="0" fontId="3" fillId="10" borderId="6" xfId="0" applyFont="1" applyFill="1" applyBorder="1" applyAlignment="1" applyProtection="1">
      <alignment vertical="center"/>
      <protection locked="0"/>
    </xf>
    <xf numFmtId="0" fontId="15" fillId="10" borderId="3" xfId="0" applyFont="1" applyFill="1" applyBorder="1" applyAlignment="1" applyProtection="1">
      <alignment horizontal="center" vertical="center"/>
      <protection locked="0"/>
    </xf>
    <xf numFmtId="3" fontId="15" fillId="10" borderId="3" xfId="0" applyNumberFormat="1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Protection="1">
      <protection locked="0"/>
    </xf>
    <xf numFmtId="0" fontId="15" fillId="9" borderId="4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11" borderId="4" xfId="0" applyFont="1" applyFill="1" applyBorder="1" applyProtection="1">
      <protection locked="0"/>
    </xf>
    <xf numFmtId="0" fontId="15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3" fontId="11" fillId="3" borderId="22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0" fontId="15" fillId="10" borderId="4" xfId="0" applyFont="1" applyFill="1" applyBorder="1" applyAlignment="1" applyProtection="1">
      <alignment vertical="center" wrapText="1"/>
      <protection locked="0"/>
    </xf>
    <xf numFmtId="0" fontId="11" fillId="3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2" fillId="0" borderId="4" xfId="0" applyFont="1" applyBorder="1" applyAlignment="1" applyProtection="1">
      <alignment vertical="center" wrapText="1"/>
      <protection locked="0"/>
    </xf>
    <xf numFmtId="0" fontId="21" fillId="9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4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 applyProtection="1">
      <alignment horizontal="center" vertical="center" textRotation="90"/>
      <protection locked="0"/>
    </xf>
    <xf numFmtId="0" fontId="9" fillId="3" borderId="4" xfId="0" applyFont="1" applyFill="1" applyBorder="1" applyAlignment="1" applyProtection="1">
      <alignment horizontal="center" vertical="center" textRotation="90" wrapText="1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3" xfId="0" applyFont="1" applyFill="1" applyBorder="1" applyAlignment="1">
      <alignment horizontal="left" vertical="center" textRotation="90" wrapText="1"/>
    </xf>
    <xf numFmtId="0" fontId="0" fillId="0" borderId="3" xfId="0" applyFont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3" fontId="8" fillId="5" borderId="22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3" fontId="8" fillId="5" borderId="1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3" fontId="9" fillId="4" borderId="23" xfId="0" applyNumberFormat="1" applyFont="1" applyFill="1" applyBorder="1" applyAlignment="1" applyProtection="1">
      <alignment horizontal="center" vertical="center"/>
      <protection locked="0"/>
    </xf>
    <xf numFmtId="3" fontId="9" fillId="4" borderId="24" xfId="0" applyNumberFormat="1" applyFont="1" applyFill="1" applyBorder="1" applyAlignment="1" applyProtection="1">
      <alignment horizontal="center" vertical="center"/>
      <protection locked="0"/>
    </xf>
    <xf numFmtId="3" fontId="9" fillId="4" borderId="25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3" name="Line 11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7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5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6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8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9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tabSelected="1" view="pageBreakPreview" zoomScale="120" zoomScaleNormal="100" zoomScaleSheetLayoutView="120" workbookViewId="0">
      <pane ySplit="3" topLeftCell="A4" activePane="bottomLeft" state="frozen"/>
      <selection pane="bottomLeft" activeCell="B3" sqref="B3"/>
    </sheetView>
  </sheetViews>
  <sheetFormatPr defaultColWidth="9.109375" defaultRowHeight="10.199999999999999" x14ac:dyDescent="0.2"/>
  <cols>
    <col min="1" max="1" width="4.109375" style="101" customWidth="1"/>
    <col min="2" max="2" width="32.77734375" style="101" customWidth="1"/>
    <col min="3" max="3" width="6" style="101" customWidth="1"/>
    <col min="4" max="4" width="5.88671875" style="101" customWidth="1"/>
    <col min="5" max="5" width="5.44140625" style="101" customWidth="1"/>
    <col min="6" max="6" width="6" style="101" customWidth="1"/>
    <col min="7" max="7" width="5.6640625" style="101" customWidth="1"/>
    <col min="8" max="8" width="5.5546875" style="101" customWidth="1"/>
    <col min="9" max="9" width="5.6640625" style="101" customWidth="1"/>
    <col min="10" max="10" width="5.21875" style="101" customWidth="1"/>
    <col min="11" max="11" width="5.6640625" style="101" customWidth="1"/>
    <col min="12" max="12" width="5.77734375" style="101" customWidth="1"/>
    <col min="13" max="13" width="6.5546875" style="101" customWidth="1"/>
    <col min="14" max="14" width="6.33203125" style="101" customWidth="1"/>
    <col min="15" max="15" width="5.5546875" style="101" customWidth="1"/>
    <col min="16" max="16" width="5.6640625" style="101" customWidth="1"/>
    <col min="17" max="24" width="5.88671875" style="101" customWidth="1"/>
    <col min="25" max="25" width="6.44140625" style="101" customWidth="1"/>
    <col min="26" max="26" width="6.21875" style="101" customWidth="1"/>
    <col min="27" max="27" width="6.44140625" style="101" customWidth="1"/>
    <col min="28" max="28" width="6.6640625" style="101" customWidth="1"/>
    <col min="29" max="29" width="6.33203125" style="101" customWidth="1"/>
    <col min="30" max="30" width="6.77734375" style="101" customWidth="1"/>
    <col min="31" max="31" width="6.6640625" style="101" customWidth="1"/>
    <col min="32" max="32" width="6.5546875" style="101" customWidth="1"/>
    <col min="33" max="33" width="6.6640625" style="101" customWidth="1"/>
    <col min="34" max="34" width="6.77734375" style="101" customWidth="1"/>
    <col min="35" max="36" width="6.6640625" style="101" customWidth="1"/>
    <col min="37" max="37" width="6.5546875" style="101" customWidth="1"/>
    <col min="38" max="38" width="6.33203125" style="101" customWidth="1"/>
    <col min="39" max="39" width="6.21875" style="101" customWidth="1"/>
    <col min="40" max="42" width="6.33203125" style="101" customWidth="1"/>
    <col min="43" max="43" width="6.44140625" style="101" customWidth="1"/>
    <col min="44" max="59" width="5.88671875" style="101" customWidth="1"/>
    <col min="60" max="62" width="4.33203125" style="101" customWidth="1"/>
    <col min="63" max="63" width="6" style="101" customWidth="1"/>
    <col min="64" max="256" width="9.109375" style="101"/>
    <col min="257" max="257" width="4.109375" style="101" customWidth="1"/>
    <col min="258" max="258" width="32.77734375" style="101" customWidth="1"/>
    <col min="259" max="259" width="6" style="101" customWidth="1"/>
    <col min="260" max="260" width="5.88671875" style="101" customWidth="1"/>
    <col min="261" max="261" width="5.44140625" style="101" customWidth="1"/>
    <col min="262" max="262" width="6" style="101" customWidth="1"/>
    <col min="263" max="263" width="5.6640625" style="101" customWidth="1"/>
    <col min="264" max="264" width="5.5546875" style="101" customWidth="1"/>
    <col min="265" max="265" width="5.6640625" style="101" customWidth="1"/>
    <col min="266" max="266" width="5.21875" style="101" customWidth="1"/>
    <col min="267" max="267" width="5.6640625" style="101" customWidth="1"/>
    <col min="268" max="268" width="5.77734375" style="101" customWidth="1"/>
    <col min="269" max="269" width="6.5546875" style="101" customWidth="1"/>
    <col min="270" max="270" width="6.33203125" style="101" customWidth="1"/>
    <col min="271" max="271" width="5.5546875" style="101" customWidth="1"/>
    <col min="272" max="272" width="5.6640625" style="101" customWidth="1"/>
    <col min="273" max="280" width="5.88671875" style="101" customWidth="1"/>
    <col min="281" max="281" width="6.44140625" style="101" customWidth="1"/>
    <col min="282" max="282" width="6.21875" style="101" customWidth="1"/>
    <col min="283" max="283" width="6.44140625" style="101" customWidth="1"/>
    <col min="284" max="284" width="6.6640625" style="101" customWidth="1"/>
    <col min="285" max="285" width="6.33203125" style="101" customWidth="1"/>
    <col min="286" max="286" width="6.77734375" style="101" customWidth="1"/>
    <col min="287" max="287" width="6.6640625" style="101" customWidth="1"/>
    <col min="288" max="288" width="6.5546875" style="101" customWidth="1"/>
    <col min="289" max="289" width="6.6640625" style="101" customWidth="1"/>
    <col min="290" max="290" width="6.77734375" style="101" customWidth="1"/>
    <col min="291" max="292" width="6.6640625" style="101" customWidth="1"/>
    <col min="293" max="293" width="6.5546875" style="101" customWidth="1"/>
    <col min="294" max="294" width="6.33203125" style="101" customWidth="1"/>
    <col min="295" max="295" width="6.21875" style="101" customWidth="1"/>
    <col min="296" max="298" width="6.33203125" style="101" customWidth="1"/>
    <col min="299" max="299" width="6.44140625" style="101" customWidth="1"/>
    <col min="300" max="315" width="5.88671875" style="101" customWidth="1"/>
    <col min="316" max="318" width="4.33203125" style="101" customWidth="1"/>
    <col min="319" max="319" width="6" style="101" customWidth="1"/>
    <col min="320" max="512" width="9.109375" style="101"/>
    <col min="513" max="513" width="4.109375" style="101" customWidth="1"/>
    <col min="514" max="514" width="32.77734375" style="101" customWidth="1"/>
    <col min="515" max="515" width="6" style="101" customWidth="1"/>
    <col min="516" max="516" width="5.88671875" style="101" customWidth="1"/>
    <col min="517" max="517" width="5.44140625" style="101" customWidth="1"/>
    <col min="518" max="518" width="6" style="101" customWidth="1"/>
    <col min="519" max="519" width="5.6640625" style="101" customWidth="1"/>
    <col min="520" max="520" width="5.5546875" style="101" customWidth="1"/>
    <col min="521" max="521" width="5.6640625" style="101" customWidth="1"/>
    <col min="522" max="522" width="5.21875" style="101" customWidth="1"/>
    <col min="523" max="523" width="5.6640625" style="101" customWidth="1"/>
    <col min="524" max="524" width="5.77734375" style="101" customWidth="1"/>
    <col min="525" max="525" width="6.5546875" style="101" customWidth="1"/>
    <col min="526" max="526" width="6.33203125" style="101" customWidth="1"/>
    <col min="527" max="527" width="5.5546875" style="101" customWidth="1"/>
    <col min="528" max="528" width="5.6640625" style="101" customWidth="1"/>
    <col min="529" max="536" width="5.88671875" style="101" customWidth="1"/>
    <col min="537" max="537" width="6.44140625" style="101" customWidth="1"/>
    <col min="538" max="538" width="6.21875" style="101" customWidth="1"/>
    <col min="539" max="539" width="6.44140625" style="101" customWidth="1"/>
    <col min="540" max="540" width="6.6640625" style="101" customWidth="1"/>
    <col min="541" max="541" width="6.33203125" style="101" customWidth="1"/>
    <col min="542" max="542" width="6.77734375" style="101" customWidth="1"/>
    <col min="543" max="543" width="6.6640625" style="101" customWidth="1"/>
    <col min="544" max="544" width="6.5546875" style="101" customWidth="1"/>
    <col min="545" max="545" width="6.6640625" style="101" customWidth="1"/>
    <col min="546" max="546" width="6.77734375" style="101" customWidth="1"/>
    <col min="547" max="548" width="6.6640625" style="101" customWidth="1"/>
    <col min="549" max="549" width="6.5546875" style="101" customWidth="1"/>
    <col min="550" max="550" width="6.33203125" style="101" customWidth="1"/>
    <col min="551" max="551" width="6.21875" style="101" customWidth="1"/>
    <col min="552" max="554" width="6.33203125" style="101" customWidth="1"/>
    <col min="555" max="555" width="6.44140625" style="101" customWidth="1"/>
    <col min="556" max="571" width="5.88671875" style="101" customWidth="1"/>
    <col min="572" max="574" width="4.33203125" style="101" customWidth="1"/>
    <col min="575" max="575" width="6" style="101" customWidth="1"/>
    <col min="576" max="768" width="9.109375" style="101"/>
    <col min="769" max="769" width="4.109375" style="101" customWidth="1"/>
    <col min="770" max="770" width="32.77734375" style="101" customWidth="1"/>
    <col min="771" max="771" width="6" style="101" customWidth="1"/>
    <col min="772" max="772" width="5.88671875" style="101" customWidth="1"/>
    <col min="773" max="773" width="5.44140625" style="101" customWidth="1"/>
    <col min="774" max="774" width="6" style="101" customWidth="1"/>
    <col min="775" max="775" width="5.6640625" style="101" customWidth="1"/>
    <col min="776" max="776" width="5.5546875" style="101" customWidth="1"/>
    <col min="777" max="777" width="5.6640625" style="101" customWidth="1"/>
    <col min="778" max="778" width="5.21875" style="101" customWidth="1"/>
    <col min="779" max="779" width="5.6640625" style="101" customWidth="1"/>
    <col min="780" max="780" width="5.77734375" style="101" customWidth="1"/>
    <col min="781" max="781" width="6.5546875" style="101" customWidth="1"/>
    <col min="782" max="782" width="6.33203125" style="101" customWidth="1"/>
    <col min="783" max="783" width="5.5546875" style="101" customWidth="1"/>
    <col min="784" max="784" width="5.6640625" style="101" customWidth="1"/>
    <col min="785" max="792" width="5.88671875" style="101" customWidth="1"/>
    <col min="793" max="793" width="6.44140625" style="101" customWidth="1"/>
    <col min="794" max="794" width="6.21875" style="101" customWidth="1"/>
    <col min="795" max="795" width="6.44140625" style="101" customWidth="1"/>
    <col min="796" max="796" width="6.6640625" style="101" customWidth="1"/>
    <col min="797" max="797" width="6.33203125" style="101" customWidth="1"/>
    <col min="798" max="798" width="6.77734375" style="101" customWidth="1"/>
    <col min="799" max="799" width="6.6640625" style="101" customWidth="1"/>
    <col min="800" max="800" width="6.5546875" style="101" customWidth="1"/>
    <col min="801" max="801" width="6.6640625" style="101" customWidth="1"/>
    <col min="802" max="802" width="6.77734375" style="101" customWidth="1"/>
    <col min="803" max="804" width="6.6640625" style="101" customWidth="1"/>
    <col min="805" max="805" width="6.5546875" style="101" customWidth="1"/>
    <col min="806" max="806" width="6.33203125" style="101" customWidth="1"/>
    <col min="807" max="807" width="6.21875" style="101" customWidth="1"/>
    <col min="808" max="810" width="6.33203125" style="101" customWidth="1"/>
    <col min="811" max="811" width="6.44140625" style="101" customWidth="1"/>
    <col min="812" max="827" width="5.88671875" style="101" customWidth="1"/>
    <col min="828" max="830" width="4.33203125" style="101" customWidth="1"/>
    <col min="831" max="831" width="6" style="101" customWidth="1"/>
    <col min="832" max="1024" width="9.109375" style="101"/>
    <col min="1025" max="1025" width="4.109375" style="101" customWidth="1"/>
    <col min="1026" max="1026" width="32.77734375" style="101" customWidth="1"/>
    <col min="1027" max="1027" width="6" style="101" customWidth="1"/>
    <col min="1028" max="1028" width="5.88671875" style="101" customWidth="1"/>
    <col min="1029" max="1029" width="5.44140625" style="101" customWidth="1"/>
    <col min="1030" max="1030" width="6" style="101" customWidth="1"/>
    <col min="1031" max="1031" width="5.6640625" style="101" customWidth="1"/>
    <col min="1032" max="1032" width="5.5546875" style="101" customWidth="1"/>
    <col min="1033" max="1033" width="5.6640625" style="101" customWidth="1"/>
    <col min="1034" max="1034" width="5.21875" style="101" customWidth="1"/>
    <col min="1035" max="1035" width="5.6640625" style="101" customWidth="1"/>
    <col min="1036" max="1036" width="5.77734375" style="101" customWidth="1"/>
    <col min="1037" max="1037" width="6.5546875" style="101" customWidth="1"/>
    <col min="1038" max="1038" width="6.33203125" style="101" customWidth="1"/>
    <col min="1039" max="1039" width="5.5546875" style="101" customWidth="1"/>
    <col min="1040" max="1040" width="5.6640625" style="101" customWidth="1"/>
    <col min="1041" max="1048" width="5.88671875" style="101" customWidth="1"/>
    <col min="1049" max="1049" width="6.44140625" style="101" customWidth="1"/>
    <col min="1050" max="1050" width="6.21875" style="101" customWidth="1"/>
    <col min="1051" max="1051" width="6.44140625" style="101" customWidth="1"/>
    <col min="1052" max="1052" width="6.6640625" style="101" customWidth="1"/>
    <col min="1053" max="1053" width="6.33203125" style="101" customWidth="1"/>
    <col min="1054" max="1054" width="6.77734375" style="101" customWidth="1"/>
    <col min="1055" max="1055" width="6.6640625" style="101" customWidth="1"/>
    <col min="1056" max="1056" width="6.5546875" style="101" customWidth="1"/>
    <col min="1057" max="1057" width="6.6640625" style="101" customWidth="1"/>
    <col min="1058" max="1058" width="6.77734375" style="101" customWidth="1"/>
    <col min="1059" max="1060" width="6.6640625" style="101" customWidth="1"/>
    <col min="1061" max="1061" width="6.5546875" style="101" customWidth="1"/>
    <col min="1062" max="1062" width="6.33203125" style="101" customWidth="1"/>
    <col min="1063" max="1063" width="6.21875" style="101" customWidth="1"/>
    <col min="1064" max="1066" width="6.33203125" style="101" customWidth="1"/>
    <col min="1067" max="1067" width="6.44140625" style="101" customWidth="1"/>
    <col min="1068" max="1083" width="5.88671875" style="101" customWidth="1"/>
    <col min="1084" max="1086" width="4.33203125" style="101" customWidth="1"/>
    <col min="1087" max="1087" width="6" style="101" customWidth="1"/>
    <col min="1088" max="1280" width="9.109375" style="101"/>
    <col min="1281" max="1281" width="4.109375" style="101" customWidth="1"/>
    <col min="1282" max="1282" width="32.77734375" style="101" customWidth="1"/>
    <col min="1283" max="1283" width="6" style="101" customWidth="1"/>
    <col min="1284" max="1284" width="5.88671875" style="101" customWidth="1"/>
    <col min="1285" max="1285" width="5.44140625" style="101" customWidth="1"/>
    <col min="1286" max="1286" width="6" style="101" customWidth="1"/>
    <col min="1287" max="1287" width="5.6640625" style="101" customWidth="1"/>
    <col min="1288" max="1288" width="5.5546875" style="101" customWidth="1"/>
    <col min="1289" max="1289" width="5.6640625" style="101" customWidth="1"/>
    <col min="1290" max="1290" width="5.21875" style="101" customWidth="1"/>
    <col min="1291" max="1291" width="5.6640625" style="101" customWidth="1"/>
    <col min="1292" max="1292" width="5.77734375" style="101" customWidth="1"/>
    <col min="1293" max="1293" width="6.5546875" style="101" customWidth="1"/>
    <col min="1294" max="1294" width="6.33203125" style="101" customWidth="1"/>
    <col min="1295" max="1295" width="5.5546875" style="101" customWidth="1"/>
    <col min="1296" max="1296" width="5.6640625" style="101" customWidth="1"/>
    <col min="1297" max="1304" width="5.88671875" style="101" customWidth="1"/>
    <col min="1305" max="1305" width="6.44140625" style="101" customWidth="1"/>
    <col min="1306" max="1306" width="6.21875" style="101" customWidth="1"/>
    <col min="1307" max="1307" width="6.44140625" style="101" customWidth="1"/>
    <col min="1308" max="1308" width="6.6640625" style="101" customWidth="1"/>
    <col min="1309" max="1309" width="6.33203125" style="101" customWidth="1"/>
    <col min="1310" max="1310" width="6.77734375" style="101" customWidth="1"/>
    <col min="1311" max="1311" width="6.6640625" style="101" customWidth="1"/>
    <col min="1312" max="1312" width="6.5546875" style="101" customWidth="1"/>
    <col min="1313" max="1313" width="6.6640625" style="101" customWidth="1"/>
    <col min="1314" max="1314" width="6.77734375" style="101" customWidth="1"/>
    <col min="1315" max="1316" width="6.6640625" style="101" customWidth="1"/>
    <col min="1317" max="1317" width="6.5546875" style="101" customWidth="1"/>
    <col min="1318" max="1318" width="6.33203125" style="101" customWidth="1"/>
    <col min="1319" max="1319" width="6.21875" style="101" customWidth="1"/>
    <col min="1320" max="1322" width="6.33203125" style="101" customWidth="1"/>
    <col min="1323" max="1323" width="6.44140625" style="101" customWidth="1"/>
    <col min="1324" max="1339" width="5.88671875" style="101" customWidth="1"/>
    <col min="1340" max="1342" width="4.33203125" style="101" customWidth="1"/>
    <col min="1343" max="1343" width="6" style="101" customWidth="1"/>
    <col min="1344" max="1536" width="9.109375" style="101"/>
    <col min="1537" max="1537" width="4.109375" style="101" customWidth="1"/>
    <col min="1538" max="1538" width="32.77734375" style="101" customWidth="1"/>
    <col min="1539" max="1539" width="6" style="101" customWidth="1"/>
    <col min="1540" max="1540" width="5.88671875" style="101" customWidth="1"/>
    <col min="1541" max="1541" width="5.44140625" style="101" customWidth="1"/>
    <col min="1542" max="1542" width="6" style="101" customWidth="1"/>
    <col min="1543" max="1543" width="5.6640625" style="101" customWidth="1"/>
    <col min="1544" max="1544" width="5.5546875" style="101" customWidth="1"/>
    <col min="1545" max="1545" width="5.6640625" style="101" customWidth="1"/>
    <col min="1546" max="1546" width="5.21875" style="101" customWidth="1"/>
    <col min="1547" max="1547" width="5.6640625" style="101" customWidth="1"/>
    <col min="1548" max="1548" width="5.77734375" style="101" customWidth="1"/>
    <col min="1549" max="1549" width="6.5546875" style="101" customWidth="1"/>
    <col min="1550" max="1550" width="6.33203125" style="101" customWidth="1"/>
    <col min="1551" max="1551" width="5.5546875" style="101" customWidth="1"/>
    <col min="1552" max="1552" width="5.6640625" style="101" customWidth="1"/>
    <col min="1553" max="1560" width="5.88671875" style="101" customWidth="1"/>
    <col min="1561" max="1561" width="6.44140625" style="101" customWidth="1"/>
    <col min="1562" max="1562" width="6.21875" style="101" customWidth="1"/>
    <col min="1563" max="1563" width="6.44140625" style="101" customWidth="1"/>
    <col min="1564" max="1564" width="6.6640625" style="101" customWidth="1"/>
    <col min="1565" max="1565" width="6.33203125" style="101" customWidth="1"/>
    <col min="1566" max="1566" width="6.77734375" style="101" customWidth="1"/>
    <col min="1567" max="1567" width="6.6640625" style="101" customWidth="1"/>
    <col min="1568" max="1568" width="6.5546875" style="101" customWidth="1"/>
    <col min="1569" max="1569" width="6.6640625" style="101" customWidth="1"/>
    <col min="1570" max="1570" width="6.77734375" style="101" customWidth="1"/>
    <col min="1571" max="1572" width="6.6640625" style="101" customWidth="1"/>
    <col min="1573" max="1573" width="6.5546875" style="101" customWidth="1"/>
    <col min="1574" max="1574" width="6.33203125" style="101" customWidth="1"/>
    <col min="1575" max="1575" width="6.21875" style="101" customWidth="1"/>
    <col min="1576" max="1578" width="6.33203125" style="101" customWidth="1"/>
    <col min="1579" max="1579" width="6.44140625" style="101" customWidth="1"/>
    <col min="1580" max="1595" width="5.88671875" style="101" customWidth="1"/>
    <col min="1596" max="1598" width="4.33203125" style="101" customWidth="1"/>
    <col min="1599" max="1599" width="6" style="101" customWidth="1"/>
    <col min="1600" max="1792" width="9.109375" style="101"/>
    <col min="1793" max="1793" width="4.109375" style="101" customWidth="1"/>
    <col min="1794" max="1794" width="32.77734375" style="101" customWidth="1"/>
    <col min="1795" max="1795" width="6" style="101" customWidth="1"/>
    <col min="1796" max="1796" width="5.88671875" style="101" customWidth="1"/>
    <col min="1797" max="1797" width="5.44140625" style="101" customWidth="1"/>
    <col min="1798" max="1798" width="6" style="101" customWidth="1"/>
    <col min="1799" max="1799" width="5.6640625" style="101" customWidth="1"/>
    <col min="1800" max="1800" width="5.5546875" style="101" customWidth="1"/>
    <col min="1801" max="1801" width="5.6640625" style="101" customWidth="1"/>
    <col min="1802" max="1802" width="5.21875" style="101" customWidth="1"/>
    <col min="1803" max="1803" width="5.6640625" style="101" customWidth="1"/>
    <col min="1804" max="1804" width="5.77734375" style="101" customWidth="1"/>
    <col min="1805" max="1805" width="6.5546875" style="101" customWidth="1"/>
    <col min="1806" max="1806" width="6.33203125" style="101" customWidth="1"/>
    <col min="1807" max="1807" width="5.5546875" style="101" customWidth="1"/>
    <col min="1808" max="1808" width="5.6640625" style="101" customWidth="1"/>
    <col min="1809" max="1816" width="5.88671875" style="101" customWidth="1"/>
    <col min="1817" max="1817" width="6.44140625" style="101" customWidth="1"/>
    <col min="1818" max="1818" width="6.21875" style="101" customWidth="1"/>
    <col min="1819" max="1819" width="6.44140625" style="101" customWidth="1"/>
    <col min="1820" max="1820" width="6.6640625" style="101" customWidth="1"/>
    <col min="1821" max="1821" width="6.33203125" style="101" customWidth="1"/>
    <col min="1822" max="1822" width="6.77734375" style="101" customWidth="1"/>
    <col min="1823" max="1823" width="6.6640625" style="101" customWidth="1"/>
    <col min="1824" max="1824" width="6.5546875" style="101" customWidth="1"/>
    <col min="1825" max="1825" width="6.6640625" style="101" customWidth="1"/>
    <col min="1826" max="1826" width="6.77734375" style="101" customWidth="1"/>
    <col min="1827" max="1828" width="6.6640625" style="101" customWidth="1"/>
    <col min="1829" max="1829" width="6.5546875" style="101" customWidth="1"/>
    <col min="1830" max="1830" width="6.33203125" style="101" customWidth="1"/>
    <col min="1831" max="1831" width="6.21875" style="101" customWidth="1"/>
    <col min="1832" max="1834" width="6.33203125" style="101" customWidth="1"/>
    <col min="1835" max="1835" width="6.44140625" style="101" customWidth="1"/>
    <col min="1836" max="1851" width="5.88671875" style="101" customWidth="1"/>
    <col min="1852" max="1854" width="4.33203125" style="101" customWidth="1"/>
    <col min="1855" max="1855" width="6" style="101" customWidth="1"/>
    <col min="1856" max="2048" width="9.109375" style="101"/>
    <col min="2049" max="2049" width="4.109375" style="101" customWidth="1"/>
    <col min="2050" max="2050" width="32.77734375" style="101" customWidth="1"/>
    <col min="2051" max="2051" width="6" style="101" customWidth="1"/>
    <col min="2052" max="2052" width="5.88671875" style="101" customWidth="1"/>
    <col min="2053" max="2053" width="5.44140625" style="101" customWidth="1"/>
    <col min="2054" max="2054" width="6" style="101" customWidth="1"/>
    <col min="2055" max="2055" width="5.6640625" style="101" customWidth="1"/>
    <col min="2056" max="2056" width="5.5546875" style="101" customWidth="1"/>
    <col min="2057" max="2057" width="5.6640625" style="101" customWidth="1"/>
    <col min="2058" max="2058" width="5.21875" style="101" customWidth="1"/>
    <col min="2059" max="2059" width="5.6640625" style="101" customWidth="1"/>
    <col min="2060" max="2060" width="5.77734375" style="101" customWidth="1"/>
    <col min="2061" max="2061" width="6.5546875" style="101" customWidth="1"/>
    <col min="2062" max="2062" width="6.33203125" style="101" customWidth="1"/>
    <col min="2063" max="2063" width="5.5546875" style="101" customWidth="1"/>
    <col min="2064" max="2064" width="5.6640625" style="101" customWidth="1"/>
    <col min="2065" max="2072" width="5.88671875" style="101" customWidth="1"/>
    <col min="2073" max="2073" width="6.44140625" style="101" customWidth="1"/>
    <col min="2074" max="2074" width="6.21875" style="101" customWidth="1"/>
    <col min="2075" max="2075" width="6.44140625" style="101" customWidth="1"/>
    <col min="2076" max="2076" width="6.6640625" style="101" customWidth="1"/>
    <col min="2077" max="2077" width="6.33203125" style="101" customWidth="1"/>
    <col min="2078" max="2078" width="6.77734375" style="101" customWidth="1"/>
    <col min="2079" max="2079" width="6.6640625" style="101" customWidth="1"/>
    <col min="2080" max="2080" width="6.5546875" style="101" customWidth="1"/>
    <col min="2081" max="2081" width="6.6640625" style="101" customWidth="1"/>
    <col min="2082" max="2082" width="6.77734375" style="101" customWidth="1"/>
    <col min="2083" max="2084" width="6.6640625" style="101" customWidth="1"/>
    <col min="2085" max="2085" width="6.5546875" style="101" customWidth="1"/>
    <col min="2086" max="2086" width="6.33203125" style="101" customWidth="1"/>
    <col min="2087" max="2087" width="6.21875" style="101" customWidth="1"/>
    <col min="2088" max="2090" width="6.33203125" style="101" customWidth="1"/>
    <col min="2091" max="2091" width="6.44140625" style="101" customWidth="1"/>
    <col min="2092" max="2107" width="5.88671875" style="101" customWidth="1"/>
    <col min="2108" max="2110" width="4.33203125" style="101" customWidth="1"/>
    <col min="2111" max="2111" width="6" style="101" customWidth="1"/>
    <col min="2112" max="2304" width="9.109375" style="101"/>
    <col min="2305" max="2305" width="4.109375" style="101" customWidth="1"/>
    <col min="2306" max="2306" width="32.77734375" style="101" customWidth="1"/>
    <col min="2307" max="2307" width="6" style="101" customWidth="1"/>
    <col min="2308" max="2308" width="5.88671875" style="101" customWidth="1"/>
    <col min="2309" max="2309" width="5.44140625" style="101" customWidth="1"/>
    <col min="2310" max="2310" width="6" style="101" customWidth="1"/>
    <col min="2311" max="2311" width="5.6640625" style="101" customWidth="1"/>
    <col min="2312" max="2312" width="5.5546875" style="101" customWidth="1"/>
    <col min="2313" max="2313" width="5.6640625" style="101" customWidth="1"/>
    <col min="2314" max="2314" width="5.21875" style="101" customWidth="1"/>
    <col min="2315" max="2315" width="5.6640625" style="101" customWidth="1"/>
    <col min="2316" max="2316" width="5.77734375" style="101" customWidth="1"/>
    <col min="2317" max="2317" width="6.5546875" style="101" customWidth="1"/>
    <col min="2318" max="2318" width="6.33203125" style="101" customWidth="1"/>
    <col min="2319" max="2319" width="5.5546875" style="101" customWidth="1"/>
    <col min="2320" max="2320" width="5.6640625" style="101" customWidth="1"/>
    <col min="2321" max="2328" width="5.88671875" style="101" customWidth="1"/>
    <col min="2329" max="2329" width="6.44140625" style="101" customWidth="1"/>
    <col min="2330" max="2330" width="6.21875" style="101" customWidth="1"/>
    <col min="2331" max="2331" width="6.44140625" style="101" customWidth="1"/>
    <col min="2332" max="2332" width="6.6640625" style="101" customWidth="1"/>
    <col min="2333" max="2333" width="6.33203125" style="101" customWidth="1"/>
    <col min="2334" max="2334" width="6.77734375" style="101" customWidth="1"/>
    <col min="2335" max="2335" width="6.6640625" style="101" customWidth="1"/>
    <col min="2336" max="2336" width="6.5546875" style="101" customWidth="1"/>
    <col min="2337" max="2337" width="6.6640625" style="101" customWidth="1"/>
    <col min="2338" max="2338" width="6.77734375" style="101" customWidth="1"/>
    <col min="2339" max="2340" width="6.6640625" style="101" customWidth="1"/>
    <col min="2341" max="2341" width="6.5546875" style="101" customWidth="1"/>
    <col min="2342" max="2342" width="6.33203125" style="101" customWidth="1"/>
    <col min="2343" max="2343" width="6.21875" style="101" customWidth="1"/>
    <col min="2344" max="2346" width="6.33203125" style="101" customWidth="1"/>
    <col min="2347" max="2347" width="6.44140625" style="101" customWidth="1"/>
    <col min="2348" max="2363" width="5.88671875" style="101" customWidth="1"/>
    <col min="2364" max="2366" width="4.33203125" style="101" customWidth="1"/>
    <col min="2367" max="2367" width="6" style="101" customWidth="1"/>
    <col min="2368" max="2560" width="9.109375" style="101"/>
    <col min="2561" max="2561" width="4.109375" style="101" customWidth="1"/>
    <col min="2562" max="2562" width="32.77734375" style="101" customWidth="1"/>
    <col min="2563" max="2563" width="6" style="101" customWidth="1"/>
    <col min="2564" max="2564" width="5.88671875" style="101" customWidth="1"/>
    <col min="2565" max="2565" width="5.44140625" style="101" customWidth="1"/>
    <col min="2566" max="2566" width="6" style="101" customWidth="1"/>
    <col min="2567" max="2567" width="5.6640625" style="101" customWidth="1"/>
    <col min="2568" max="2568" width="5.5546875" style="101" customWidth="1"/>
    <col min="2569" max="2569" width="5.6640625" style="101" customWidth="1"/>
    <col min="2570" max="2570" width="5.21875" style="101" customWidth="1"/>
    <col min="2571" max="2571" width="5.6640625" style="101" customWidth="1"/>
    <col min="2572" max="2572" width="5.77734375" style="101" customWidth="1"/>
    <col min="2573" max="2573" width="6.5546875" style="101" customWidth="1"/>
    <col min="2574" max="2574" width="6.33203125" style="101" customWidth="1"/>
    <col min="2575" max="2575" width="5.5546875" style="101" customWidth="1"/>
    <col min="2576" max="2576" width="5.6640625" style="101" customWidth="1"/>
    <col min="2577" max="2584" width="5.88671875" style="101" customWidth="1"/>
    <col min="2585" max="2585" width="6.44140625" style="101" customWidth="1"/>
    <col min="2586" max="2586" width="6.21875" style="101" customWidth="1"/>
    <col min="2587" max="2587" width="6.44140625" style="101" customWidth="1"/>
    <col min="2588" max="2588" width="6.6640625" style="101" customWidth="1"/>
    <col min="2589" max="2589" width="6.33203125" style="101" customWidth="1"/>
    <col min="2590" max="2590" width="6.77734375" style="101" customWidth="1"/>
    <col min="2591" max="2591" width="6.6640625" style="101" customWidth="1"/>
    <col min="2592" max="2592" width="6.5546875" style="101" customWidth="1"/>
    <col min="2593" max="2593" width="6.6640625" style="101" customWidth="1"/>
    <col min="2594" max="2594" width="6.77734375" style="101" customWidth="1"/>
    <col min="2595" max="2596" width="6.6640625" style="101" customWidth="1"/>
    <col min="2597" max="2597" width="6.5546875" style="101" customWidth="1"/>
    <col min="2598" max="2598" width="6.33203125" style="101" customWidth="1"/>
    <col min="2599" max="2599" width="6.21875" style="101" customWidth="1"/>
    <col min="2600" max="2602" width="6.33203125" style="101" customWidth="1"/>
    <col min="2603" max="2603" width="6.44140625" style="101" customWidth="1"/>
    <col min="2604" max="2619" width="5.88671875" style="101" customWidth="1"/>
    <col min="2620" max="2622" width="4.33203125" style="101" customWidth="1"/>
    <col min="2623" max="2623" width="6" style="101" customWidth="1"/>
    <col min="2624" max="2816" width="9.109375" style="101"/>
    <col min="2817" max="2817" width="4.109375" style="101" customWidth="1"/>
    <col min="2818" max="2818" width="32.77734375" style="101" customWidth="1"/>
    <col min="2819" max="2819" width="6" style="101" customWidth="1"/>
    <col min="2820" max="2820" width="5.88671875" style="101" customWidth="1"/>
    <col min="2821" max="2821" width="5.44140625" style="101" customWidth="1"/>
    <col min="2822" max="2822" width="6" style="101" customWidth="1"/>
    <col min="2823" max="2823" width="5.6640625" style="101" customWidth="1"/>
    <col min="2824" max="2824" width="5.5546875" style="101" customWidth="1"/>
    <col min="2825" max="2825" width="5.6640625" style="101" customWidth="1"/>
    <col min="2826" max="2826" width="5.21875" style="101" customWidth="1"/>
    <col min="2827" max="2827" width="5.6640625" style="101" customWidth="1"/>
    <col min="2828" max="2828" width="5.77734375" style="101" customWidth="1"/>
    <col min="2829" max="2829" width="6.5546875" style="101" customWidth="1"/>
    <col min="2830" max="2830" width="6.33203125" style="101" customWidth="1"/>
    <col min="2831" max="2831" width="5.5546875" style="101" customWidth="1"/>
    <col min="2832" max="2832" width="5.6640625" style="101" customWidth="1"/>
    <col min="2833" max="2840" width="5.88671875" style="101" customWidth="1"/>
    <col min="2841" max="2841" width="6.44140625" style="101" customWidth="1"/>
    <col min="2842" max="2842" width="6.21875" style="101" customWidth="1"/>
    <col min="2843" max="2843" width="6.44140625" style="101" customWidth="1"/>
    <col min="2844" max="2844" width="6.6640625" style="101" customWidth="1"/>
    <col min="2845" max="2845" width="6.33203125" style="101" customWidth="1"/>
    <col min="2846" max="2846" width="6.77734375" style="101" customWidth="1"/>
    <col min="2847" max="2847" width="6.6640625" style="101" customWidth="1"/>
    <col min="2848" max="2848" width="6.5546875" style="101" customWidth="1"/>
    <col min="2849" max="2849" width="6.6640625" style="101" customWidth="1"/>
    <col min="2850" max="2850" width="6.77734375" style="101" customWidth="1"/>
    <col min="2851" max="2852" width="6.6640625" style="101" customWidth="1"/>
    <col min="2853" max="2853" width="6.5546875" style="101" customWidth="1"/>
    <col min="2854" max="2854" width="6.33203125" style="101" customWidth="1"/>
    <col min="2855" max="2855" width="6.21875" style="101" customWidth="1"/>
    <col min="2856" max="2858" width="6.33203125" style="101" customWidth="1"/>
    <col min="2859" max="2859" width="6.44140625" style="101" customWidth="1"/>
    <col min="2860" max="2875" width="5.88671875" style="101" customWidth="1"/>
    <col min="2876" max="2878" width="4.33203125" style="101" customWidth="1"/>
    <col min="2879" max="2879" width="6" style="101" customWidth="1"/>
    <col min="2880" max="3072" width="9.109375" style="101"/>
    <col min="3073" max="3073" width="4.109375" style="101" customWidth="1"/>
    <col min="3074" max="3074" width="32.77734375" style="101" customWidth="1"/>
    <col min="3075" max="3075" width="6" style="101" customWidth="1"/>
    <col min="3076" max="3076" width="5.88671875" style="101" customWidth="1"/>
    <col min="3077" max="3077" width="5.44140625" style="101" customWidth="1"/>
    <col min="3078" max="3078" width="6" style="101" customWidth="1"/>
    <col min="3079" max="3079" width="5.6640625" style="101" customWidth="1"/>
    <col min="3080" max="3080" width="5.5546875" style="101" customWidth="1"/>
    <col min="3081" max="3081" width="5.6640625" style="101" customWidth="1"/>
    <col min="3082" max="3082" width="5.21875" style="101" customWidth="1"/>
    <col min="3083" max="3083" width="5.6640625" style="101" customWidth="1"/>
    <col min="3084" max="3084" width="5.77734375" style="101" customWidth="1"/>
    <col min="3085" max="3085" width="6.5546875" style="101" customWidth="1"/>
    <col min="3086" max="3086" width="6.33203125" style="101" customWidth="1"/>
    <col min="3087" max="3087" width="5.5546875" style="101" customWidth="1"/>
    <col min="3088" max="3088" width="5.6640625" style="101" customWidth="1"/>
    <col min="3089" max="3096" width="5.88671875" style="101" customWidth="1"/>
    <col min="3097" max="3097" width="6.44140625" style="101" customWidth="1"/>
    <col min="3098" max="3098" width="6.21875" style="101" customWidth="1"/>
    <col min="3099" max="3099" width="6.44140625" style="101" customWidth="1"/>
    <col min="3100" max="3100" width="6.6640625" style="101" customWidth="1"/>
    <col min="3101" max="3101" width="6.33203125" style="101" customWidth="1"/>
    <col min="3102" max="3102" width="6.77734375" style="101" customWidth="1"/>
    <col min="3103" max="3103" width="6.6640625" style="101" customWidth="1"/>
    <col min="3104" max="3104" width="6.5546875" style="101" customWidth="1"/>
    <col min="3105" max="3105" width="6.6640625" style="101" customWidth="1"/>
    <col min="3106" max="3106" width="6.77734375" style="101" customWidth="1"/>
    <col min="3107" max="3108" width="6.6640625" style="101" customWidth="1"/>
    <col min="3109" max="3109" width="6.5546875" style="101" customWidth="1"/>
    <col min="3110" max="3110" width="6.33203125" style="101" customWidth="1"/>
    <col min="3111" max="3111" width="6.21875" style="101" customWidth="1"/>
    <col min="3112" max="3114" width="6.33203125" style="101" customWidth="1"/>
    <col min="3115" max="3115" width="6.44140625" style="101" customWidth="1"/>
    <col min="3116" max="3131" width="5.88671875" style="101" customWidth="1"/>
    <col min="3132" max="3134" width="4.33203125" style="101" customWidth="1"/>
    <col min="3135" max="3135" width="6" style="101" customWidth="1"/>
    <col min="3136" max="3328" width="9.109375" style="101"/>
    <col min="3329" max="3329" width="4.109375" style="101" customWidth="1"/>
    <col min="3330" max="3330" width="32.77734375" style="101" customWidth="1"/>
    <col min="3331" max="3331" width="6" style="101" customWidth="1"/>
    <col min="3332" max="3332" width="5.88671875" style="101" customWidth="1"/>
    <col min="3333" max="3333" width="5.44140625" style="101" customWidth="1"/>
    <col min="3334" max="3334" width="6" style="101" customWidth="1"/>
    <col min="3335" max="3335" width="5.6640625" style="101" customWidth="1"/>
    <col min="3336" max="3336" width="5.5546875" style="101" customWidth="1"/>
    <col min="3337" max="3337" width="5.6640625" style="101" customWidth="1"/>
    <col min="3338" max="3338" width="5.21875" style="101" customWidth="1"/>
    <col min="3339" max="3339" width="5.6640625" style="101" customWidth="1"/>
    <col min="3340" max="3340" width="5.77734375" style="101" customWidth="1"/>
    <col min="3341" max="3341" width="6.5546875" style="101" customWidth="1"/>
    <col min="3342" max="3342" width="6.33203125" style="101" customWidth="1"/>
    <col min="3343" max="3343" width="5.5546875" style="101" customWidth="1"/>
    <col min="3344" max="3344" width="5.6640625" style="101" customWidth="1"/>
    <col min="3345" max="3352" width="5.88671875" style="101" customWidth="1"/>
    <col min="3353" max="3353" width="6.44140625" style="101" customWidth="1"/>
    <col min="3354" max="3354" width="6.21875" style="101" customWidth="1"/>
    <col min="3355" max="3355" width="6.44140625" style="101" customWidth="1"/>
    <col min="3356" max="3356" width="6.6640625" style="101" customWidth="1"/>
    <col min="3357" max="3357" width="6.33203125" style="101" customWidth="1"/>
    <col min="3358" max="3358" width="6.77734375" style="101" customWidth="1"/>
    <col min="3359" max="3359" width="6.6640625" style="101" customWidth="1"/>
    <col min="3360" max="3360" width="6.5546875" style="101" customWidth="1"/>
    <col min="3361" max="3361" width="6.6640625" style="101" customWidth="1"/>
    <col min="3362" max="3362" width="6.77734375" style="101" customWidth="1"/>
    <col min="3363" max="3364" width="6.6640625" style="101" customWidth="1"/>
    <col min="3365" max="3365" width="6.5546875" style="101" customWidth="1"/>
    <col min="3366" max="3366" width="6.33203125" style="101" customWidth="1"/>
    <col min="3367" max="3367" width="6.21875" style="101" customWidth="1"/>
    <col min="3368" max="3370" width="6.33203125" style="101" customWidth="1"/>
    <col min="3371" max="3371" width="6.44140625" style="101" customWidth="1"/>
    <col min="3372" max="3387" width="5.88671875" style="101" customWidth="1"/>
    <col min="3388" max="3390" width="4.33203125" style="101" customWidth="1"/>
    <col min="3391" max="3391" width="6" style="101" customWidth="1"/>
    <col min="3392" max="3584" width="9.109375" style="101"/>
    <col min="3585" max="3585" width="4.109375" style="101" customWidth="1"/>
    <col min="3586" max="3586" width="32.77734375" style="101" customWidth="1"/>
    <col min="3587" max="3587" width="6" style="101" customWidth="1"/>
    <col min="3588" max="3588" width="5.88671875" style="101" customWidth="1"/>
    <col min="3589" max="3589" width="5.44140625" style="101" customWidth="1"/>
    <col min="3590" max="3590" width="6" style="101" customWidth="1"/>
    <col min="3591" max="3591" width="5.6640625" style="101" customWidth="1"/>
    <col min="3592" max="3592" width="5.5546875" style="101" customWidth="1"/>
    <col min="3593" max="3593" width="5.6640625" style="101" customWidth="1"/>
    <col min="3594" max="3594" width="5.21875" style="101" customWidth="1"/>
    <col min="3595" max="3595" width="5.6640625" style="101" customWidth="1"/>
    <col min="3596" max="3596" width="5.77734375" style="101" customWidth="1"/>
    <col min="3597" max="3597" width="6.5546875" style="101" customWidth="1"/>
    <col min="3598" max="3598" width="6.33203125" style="101" customWidth="1"/>
    <col min="3599" max="3599" width="5.5546875" style="101" customWidth="1"/>
    <col min="3600" max="3600" width="5.6640625" style="101" customWidth="1"/>
    <col min="3601" max="3608" width="5.88671875" style="101" customWidth="1"/>
    <col min="3609" max="3609" width="6.44140625" style="101" customWidth="1"/>
    <col min="3610" max="3610" width="6.21875" style="101" customWidth="1"/>
    <col min="3611" max="3611" width="6.44140625" style="101" customWidth="1"/>
    <col min="3612" max="3612" width="6.6640625" style="101" customWidth="1"/>
    <col min="3613" max="3613" width="6.33203125" style="101" customWidth="1"/>
    <col min="3614" max="3614" width="6.77734375" style="101" customWidth="1"/>
    <col min="3615" max="3615" width="6.6640625" style="101" customWidth="1"/>
    <col min="3616" max="3616" width="6.5546875" style="101" customWidth="1"/>
    <col min="3617" max="3617" width="6.6640625" style="101" customWidth="1"/>
    <col min="3618" max="3618" width="6.77734375" style="101" customWidth="1"/>
    <col min="3619" max="3620" width="6.6640625" style="101" customWidth="1"/>
    <col min="3621" max="3621" width="6.5546875" style="101" customWidth="1"/>
    <col min="3622" max="3622" width="6.33203125" style="101" customWidth="1"/>
    <col min="3623" max="3623" width="6.21875" style="101" customWidth="1"/>
    <col min="3624" max="3626" width="6.33203125" style="101" customWidth="1"/>
    <col min="3627" max="3627" width="6.44140625" style="101" customWidth="1"/>
    <col min="3628" max="3643" width="5.88671875" style="101" customWidth="1"/>
    <col min="3644" max="3646" width="4.33203125" style="101" customWidth="1"/>
    <col min="3647" max="3647" width="6" style="101" customWidth="1"/>
    <col min="3648" max="3840" width="9.109375" style="101"/>
    <col min="3841" max="3841" width="4.109375" style="101" customWidth="1"/>
    <col min="3842" max="3842" width="32.77734375" style="101" customWidth="1"/>
    <col min="3843" max="3843" width="6" style="101" customWidth="1"/>
    <col min="3844" max="3844" width="5.88671875" style="101" customWidth="1"/>
    <col min="3845" max="3845" width="5.44140625" style="101" customWidth="1"/>
    <col min="3846" max="3846" width="6" style="101" customWidth="1"/>
    <col min="3847" max="3847" width="5.6640625" style="101" customWidth="1"/>
    <col min="3848" max="3848" width="5.5546875" style="101" customWidth="1"/>
    <col min="3849" max="3849" width="5.6640625" style="101" customWidth="1"/>
    <col min="3850" max="3850" width="5.21875" style="101" customWidth="1"/>
    <col min="3851" max="3851" width="5.6640625" style="101" customWidth="1"/>
    <col min="3852" max="3852" width="5.77734375" style="101" customWidth="1"/>
    <col min="3853" max="3853" width="6.5546875" style="101" customWidth="1"/>
    <col min="3854" max="3854" width="6.33203125" style="101" customWidth="1"/>
    <col min="3855" max="3855" width="5.5546875" style="101" customWidth="1"/>
    <col min="3856" max="3856" width="5.6640625" style="101" customWidth="1"/>
    <col min="3857" max="3864" width="5.88671875" style="101" customWidth="1"/>
    <col min="3865" max="3865" width="6.44140625" style="101" customWidth="1"/>
    <col min="3866" max="3866" width="6.21875" style="101" customWidth="1"/>
    <col min="3867" max="3867" width="6.44140625" style="101" customWidth="1"/>
    <col min="3868" max="3868" width="6.6640625" style="101" customWidth="1"/>
    <col min="3869" max="3869" width="6.33203125" style="101" customWidth="1"/>
    <col min="3870" max="3870" width="6.77734375" style="101" customWidth="1"/>
    <col min="3871" max="3871" width="6.6640625" style="101" customWidth="1"/>
    <col min="3872" max="3872" width="6.5546875" style="101" customWidth="1"/>
    <col min="3873" max="3873" width="6.6640625" style="101" customWidth="1"/>
    <col min="3874" max="3874" width="6.77734375" style="101" customWidth="1"/>
    <col min="3875" max="3876" width="6.6640625" style="101" customWidth="1"/>
    <col min="3877" max="3877" width="6.5546875" style="101" customWidth="1"/>
    <col min="3878" max="3878" width="6.33203125" style="101" customWidth="1"/>
    <col min="3879" max="3879" width="6.21875" style="101" customWidth="1"/>
    <col min="3880" max="3882" width="6.33203125" style="101" customWidth="1"/>
    <col min="3883" max="3883" width="6.44140625" style="101" customWidth="1"/>
    <col min="3884" max="3899" width="5.88671875" style="101" customWidth="1"/>
    <col min="3900" max="3902" width="4.33203125" style="101" customWidth="1"/>
    <col min="3903" max="3903" width="6" style="101" customWidth="1"/>
    <col min="3904" max="4096" width="9.109375" style="101"/>
    <col min="4097" max="4097" width="4.109375" style="101" customWidth="1"/>
    <col min="4098" max="4098" width="32.77734375" style="101" customWidth="1"/>
    <col min="4099" max="4099" width="6" style="101" customWidth="1"/>
    <col min="4100" max="4100" width="5.88671875" style="101" customWidth="1"/>
    <col min="4101" max="4101" width="5.44140625" style="101" customWidth="1"/>
    <col min="4102" max="4102" width="6" style="101" customWidth="1"/>
    <col min="4103" max="4103" width="5.6640625" style="101" customWidth="1"/>
    <col min="4104" max="4104" width="5.5546875" style="101" customWidth="1"/>
    <col min="4105" max="4105" width="5.6640625" style="101" customWidth="1"/>
    <col min="4106" max="4106" width="5.21875" style="101" customWidth="1"/>
    <col min="4107" max="4107" width="5.6640625" style="101" customWidth="1"/>
    <col min="4108" max="4108" width="5.77734375" style="101" customWidth="1"/>
    <col min="4109" max="4109" width="6.5546875" style="101" customWidth="1"/>
    <col min="4110" max="4110" width="6.33203125" style="101" customWidth="1"/>
    <col min="4111" max="4111" width="5.5546875" style="101" customWidth="1"/>
    <col min="4112" max="4112" width="5.6640625" style="101" customWidth="1"/>
    <col min="4113" max="4120" width="5.88671875" style="101" customWidth="1"/>
    <col min="4121" max="4121" width="6.44140625" style="101" customWidth="1"/>
    <col min="4122" max="4122" width="6.21875" style="101" customWidth="1"/>
    <col min="4123" max="4123" width="6.44140625" style="101" customWidth="1"/>
    <col min="4124" max="4124" width="6.6640625" style="101" customWidth="1"/>
    <col min="4125" max="4125" width="6.33203125" style="101" customWidth="1"/>
    <col min="4126" max="4126" width="6.77734375" style="101" customWidth="1"/>
    <col min="4127" max="4127" width="6.6640625" style="101" customWidth="1"/>
    <col min="4128" max="4128" width="6.5546875" style="101" customWidth="1"/>
    <col min="4129" max="4129" width="6.6640625" style="101" customWidth="1"/>
    <col min="4130" max="4130" width="6.77734375" style="101" customWidth="1"/>
    <col min="4131" max="4132" width="6.6640625" style="101" customWidth="1"/>
    <col min="4133" max="4133" width="6.5546875" style="101" customWidth="1"/>
    <col min="4134" max="4134" width="6.33203125" style="101" customWidth="1"/>
    <col min="4135" max="4135" width="6.21875" style="101" customWidth="1"/>
    <col min="4136" max="4138" width="6.33203125" style="101" customWidth="1"/>
    <col min="4139" max="4139" width="6.44140625" style="101" customWidth="1"/>
    <col min="4140" max="4155" width="5.88671875" style="101" customWidth="1"/>
    <col min="4156" max="4158" width="4.33203125" style="101" customWidth="1"/>
    <col min="4159" max="4159" width="6" style="101" customWidth="1"/>
    <col min="4160" max="4352" width="9.109375" style="101"/>
    <col min="4353" max="4353" width="4.109375" style="101" customWidth="1"/>
    <col min="4354" max="4354" width="32.77734375" style="101" customWidth="1"/>
    <col min="4355" max="4355" width="6" style="101" customWidth="1"/>
    <col min="4356" max="4356" width="5.88671875" style="101" customWidth="1"/>
    <col min="4357" max="4357" width="5.44140625" style="101" customWidth="1"/>
    <col min="4358" max="4358" width="6" style="101" customWidth="1"/>
    <col min="4359" max="4359" width="5.6640625" style="101" customWidth="1"/>
    <col min="4360" max="4360" width="5.5546875" style="101" customWidth="1"/>
    <col min="4361" max="4361" width="5.6640625" style="101" customWidth="1"/>
    <col min="4362" max="4362" width="5.21875" style="101" customWidth="1"/>
    <col min="4363" max="4363" width="5.6640625" style="101" customWidth="1"/>
    <col min="4364" max="4364" width="5.77734375" style="101" customWidth="1"/>
    <col min="4365" max="4365" width="6.5546875" style="101" customWidth="1"/>
    <col min="4366" max="4366" width="6.33203125" style="101" customWidth="1"/>
    <col min="4367" max="4367" width="5.5546875" style="101" customWidth="1"/>
    <col min="4368" max="4368" width="5.6640625" style="101" customWidth="1"/>
    <col min="4369" max="4376" width="5.88671875" style="101" customWidth="1"/>
    <col min="4377" max="4377" width="6.44140625" style="101" customWidth="1"/>
    <col min="4378" max="4378" width="6.21875" style="101" customWidth="1"/>
    <col min="4379" max="4379" width="6.44140625" style="101" customWidth="1"/>
    <col min="4380" max="4380" width="6.6640625" style="101" customWidth="1"/>
    <col min="4381" max="4381" width="6.33203125" style="101" customWidth="1"/>
    <col min="4382" max="4382" width="6.77734375" style="101" customWidth="1"/>
    <col min="4383" max="4383" width="6.6640625" style="101" customWidth="1"/>
    <col min="4384" max="4384" width="6.5546875" style="101" customWidth="1"/>
    <col min="4385" max="4385" width="6.6640625" style="101" customWidth="1"/>
    <col min="4386" max="4386" width="6.77734375" style="101" customWidth="1"/>
    <col min="4387" max="4388" width="6.6640625" style="101" customWidth="1"/>
    <col min="4389" max="4389" width="6.5546875" style="101" customWidth="1"/>
    <col min="4390" max="4390" width="6.33203125" style="101" customWidth="1"/>
    <col min="4391" max="4391" width="6.21875" style="101" customWidth="1"/>
    <col min="4392" max="4394" width="6.33203125" style="101" customWidth="1"/>
    <col min="4395" max="4395" width="6.44140625" style="101" customWidth="1"/>
    <col min="4396" max="4411" width="5.88671875" style="101" customWidth="1"/>
    <col min="4412" max="4414" width="4.33203125" style="101" customWidth="1"/>
    <col min="4415" max="4415" width="6" style="101" customWidth="1"/>
    <col min="4416" max="4608" width="9.109375" style="101"/>
    <col min="4609" max="4609" width="4.109375" style="101" customWidth="1"/>
    <col min="4610" max="4610" width="32.77734375" style="101" customWidth="1"/>
    <col min="4611" max="4611" width="6" style="101" customWidth="1"/>
    <col min="4612" max="4612" width="5.88671875" style="101" customWidth="1"/>
    <col min="4613" max="4613" width="5.44140625" style="101" customWidth="1"/>
    <col min="4614" max="4614" width="6" style="101" customWidth="1"/>
    <col min="4615" max="4615" width="5.6640625" style="101" customWidth="1"/>
    <col min="4616" max="4616" width="5.5546875" style="101" customWidth="1"/>
    <col min="4617" max="4617" width="5.6640625" style="101" customWidth="1"/>
    <col min="4618" max="4618" width="5.21875" style="101" customWidth="1"/>
    <col min="4619" max="4619" width="5.6640625" style="101" customWidth="1"/>
    <col min="4620" max="4620" width="5.77734375" style="101" customWidth="1"/>
    <col min="4621" max="4621" width="6.5546875" style="101" customWidth="1"/>
    <col min="4622" max="4622" width="6.33203125" style="101" customWidth="1"/>
    <col min="4623" max="4623" width="5.5546875" style="101" customWidth="1"/>
    <col min="4624" max="4624" width="5.6640625" style="101" customWidth="1"/>
    <col min="4625" max="4632" width="5.88671875" style="101" customWidth="1"/>
    <col min="4633" max="4633" width="6.44140625" style="101" customWidth="1"/>
    <col min="4634" max="4634" width="6.21875" style="101" customWidth="1"/>
    <col min="4635" max="4635" width="6.44140625" style="101" customWidth="1"/>
    <col min="4636" max="4636" width="6.6640625" style="101" customWidth="1"/>
    <col min="4637" max="4637" width="6.33203125" style="101" customWidth="1"/>
    <col min="4638" max="4638" width="6.77734375" style="101" customWidth="1"/>
    <col min="4639" max="4639" width="6.6640625" style="101" customWidth="1"/>
    <col min="4640" max="4640" width="6.5546875" style="101" customWidth="1"/>
    <col min="4641" max="4641" width="6.6640625" style="101" customWidth="1"/>
    <col min="4642" max="4642" width="6.77734375" style="101" customWidth="1"/>
    <col min="4643" max="4644" width="6.6640625" style="101" customWidth="1"/>
    <col min="4645" max="4645" width="6.5546875" style="101" customWidth="1"/>
    <col min="4646" max="4646" width="6.33203125" style="101" customWidth="1"/>
    <col min="4647" max="4647" width="6.21875" style="101" customWidth="1"/>
    <col min="4648" max="4650" width="6.33203125" style="101" customWidth="1"/>
    <col min="4651" max="4651" width="6.44140625" style="101" customWidth="1"/>
    <col min="4652" max="4667" width="5.88671875" style="101" customWidth="1"/>
    <col min="4668" max="4670" width="4.33203125" style="101" customWidth="1"/>
    <col min="4671" max="4671" width="6" style="101" customWidth="1"/>
    <col min="4672" max="4864" width="9.109375" style="101"/>
    <col min="4865" max="4865" width="4.109375" style="101" customWidth="1"/>
    <col min="4866" max="4866" width="32.77734375" style="101" customWidth="1"/>
    <col min="4867" max="4867" width="6" style="101" customWidth="1"/>
    <col min="4868" max="4868" width="5.88671875" style="101" customWidth="1"/>
    <col min="4869" max="4869" width="5.44140625" style="101" customWidth="1"/>
    <col min="4870" max="4870" width="6" style="101" customWidth="1"/>
    <col min="4871" max="4871" width="5.6640625" style="101" customWidth="1"/>
    <col min="4872" max="4872" width="5.5546875" style="101" customWidth="1"/>
    <col min="4873" max="4873" width="5.6640625" style="101" customWidth="1"/>
    <col min="4874" max="4874" width="5.21875" style="101" customWidth="1"/>
    <col min="4875" max="4875" width="5.6640625" style="101" customWidth="1"/>
    <col min="4876" max="4876" width="5.77734375" style="101" customWidth="1"/>
    <col min="4877" max="4877" width="6.5546875" style="101" customWidth="1"/>
    <col min="4878" max="4878" width="6.33203125" style="101" customWidth="1"/>
    <col min="4879" max="4879" width="5.5546875" style="101" customWidth="1"/>
    <col min="4880" max="4880" width="5.6640625" style="101" customWidth="1"/>
    <col min="4881" max="4888" width="5.88671875" style="101" customWidth="1"/>
    <col min="4889" max="4889" width="6.44140625" style="101" customWidth="1"/>
    <col min="4890" max="4890" width="6.21875" style="101" customWidth="1"/>
    <col min="4891" max="4891" width="6.44140625" style="101" customWidth="1"/>
    <col min="4892" max="4892" width="6.6640625" style="101" customWidth="1"/>
    <col min="4893" max="4893" width="6.33203125" style="101" customWidth="1"/>
    <col min="4894" max="4894" width="6.77734375" style="101" customWidth="1"/>
    <col min="4895" max="4895" width="6.6640625" style="101" customWidth="1"/>
    <col min="4896" max="4896" width="6.5546875" style="101" customWidth="1"/>
    <col min="4897" max="4897" width="6.6640625" style="101" customWidth="1"/>
    <col min="4898" max="4898" width="6.77734375" style="101" customWidth="1"/>
    <col min="4899" max="4900" width="6.6640625" style="101" customWidth="1"/>
    <col min="4901" max="4901" width="6.5546875" style="101" customWidth="1"/>
    <col min="4902" max="4902" width="6.33203125" style="101" customWidth="1"/>
    <col min="4903" max="4903" width="6.21875" style="101" customWidth="1"/>
    <col min="4904" max="4906" width="6.33203125" style="101" customWidth="1"/>
    <col min="4907" max="4907" width="6.44140625" style="101" customWidth="1"/>
    <col min="4908" max="4923" width="5.88671875" style="101" customWidth="1"/>
    <col min="4924" max="4926" width="4.33203125" style="101" customWidth="1"/>
    <col min="4927" max="4927" width="6" style="101" customWidth="1"/>
    <col min="4928" max="5120" width="9.109375" style="101"/>
    <col min="5121" max="5121" width="4.109375" style="101" customWidth="1"/>
    <col min="5122" max="5122" width="32.77734375" style="101" customWidth="1"/>
    <col min="5123" max="5123" width="6" style="101" customWidth="1"/>
    <col min="5124" max="5124" width="5.88671875" style="101" customWidth="1"/>
    <col min="5125" max="5125" width="5.44140625" style="101" customWidth="1"/>
    <col min="5126" max="5126" width="6" style="101" customWidth="1"/>
    <col min="5127" max="5127" width="5.6640625" style="101" customWidth="1"/>
    <col min="5128" max="5128" width="5.5546875" style="101" customWidth="1"/>
    <col min="5129" max="5129" width="5.6640625" style="101" customWidth="1"/>
    <col min="5130" max="5130" width="5.21875" style="101" customWidth="1"/>
    <col min="5131" max="5131" width="5.6640625" style="101" customWidth="1"/>
    <col min="5132" max="5132" width="5.77734375" style="101" customWidth="1"/>
    <col min="5133" max="5133" width="6.5546875" style="101" customWidth="1"/>
    <col min="5134" max="5134" width="6.33203125" style="101" customWidth="1"/>
    <col min="5135" max="5135" width="5.5546875" style="101" customWidth="1"/>
    <col min="5136" max="5136" width="5.6640625" style="101" customWidth="1"/>
    <col min="5137" max="5144" width="5.88671875" style="101" customWidth="1"/>
    <col min="5145" max="5145" width="6.44140625" style="101" customWidth="1"/>
    <col min="5146" max="5146" width="6.21875" style="101" customWidth="1"/>
    <col min="5147" max="5147" width="6.44140625" style="101" customWidth="1"/>
    <col min="5148" max="5148" width="6.6640625" style="101" customWidth="1"/>
    <col min="5149" max="5149" width="6.33203125" style="101" customWidth="1"/>
    <col min="5150" max="5150" width="6.77734375" style="101" customWidth="1"/>
    <col min="5151" max="5151" width="6.6640625" style="101" customWidth="1"/>
    <col min="5152" max="5152" width="6.5546875" style="101" customWidth="1"/>
    <col min="5153" max="5153" width="6.6640625" style="101" customWidth="1"/>
    <col min="5154" max="5154" width="6.77734375" style="101" customWidth="1"/>
    <col min="5155" max="5156" width="6.6640625" style="101" customWidth="1"/>
    <col min="5157" max="5157" width="6.5546875" style="101" customWidth="1"/>
    <col min="5158" max="5158" width="6.33203125" style="101" customWidth="1"/>
    <col min="5159" max="5159" width="6.21875" style="101" customWidth="1"/>
    <col min="5160" max="5162" width="6.33203125" style="101" customWidth="1"/>
    <col min="5163" max="5163" width="6.44140625" style="101" customWidth="1"/>
    <col min="5164" max="5179" width="5.88671875" style="101" customWidth="1"/>
    <col min="5180" max="5182" width="4.33203125" style="101" customWidth="1"/>
    <col min="5183" max="5183" width="6" style="101" customWidth="1"/>
    <col min="5184" max="5376" width="9.109375" style="101"/>
    <col min="5377" max="5377" width="4.109375" style="101" customWidth="1"/>
    <col min="5378" max="5378" width="32.77734375" style="101" customWidth="1"/>
    <col min="5379" max="5379" width="6" style="101" customWidth="1"/>
    <col min="5380" max="5380" width="5.88671875" style="101" customWidth="1"/>
    <col min="5381" max="5381" width="5.44140625" style="101" customWidth="1"/>
    <col min="5382" max="5382" width="6" style="101" customWidth="1"/>
    <col min="5383" max="5383" width="5.6640625" style="101" customWidth="1"/>
    <col min="5384" max="5384" width="5.5546875" style="101" customWidth="1"/>
    <col min="5385" max="5385" width="5.6640625" style="101" customWidth="1"/>
    <col min="5386" max="5386" width="5.21875" style="101" customWidth="1"/>
    <col min="5387" max="5387" width="5.6640625" style="101" customWidth="1"/>
    <col min="5388" max="5388" width="5.77734375" style="101" customWidth="1"/>
    <col min="5389" max="5389" width="6.5546875" style="101" customWidth="1"/>
    <col min="5390" max="5390" width="6.33203125" style="101" customWidth="1"/>
    <col min="5391" max="5391" width="5.5546875" style="101" customWidth="1"/>
    <col min="5392" max="5392" width="5.6640625" style="101" customWidth="1"/>
    <col min="5393" max="5400" width="5.88671875" style="101" customWidth="1"/>
    <col min="5401" max="5401" width="6.44140625" style="101" customWidth="1"/>
    <col min="5402" max="5402" width="6.21875" style="101" customWidth="1"/>
    <col min="5403" max="5403" width="6.44140625" style="101" customWidth="1"/>
    <col min="5404" max="5404" width="6.6640625" style="101" customWidth="1"/>
    <col min="5405" max="5405" width="6.33203125" style="101" customWidth="1"/>
    <col min="5406" max="5406" width="6.77734375" style="101" customWidth="1"/>
    <col min="5407" max="5407" width="6.6640625" style="101" customWidth="1"/>
    <col min="5408" max="5408" width="6.5546875" style="101" customWidth="1"/>
    <col min="5409" max="5409" width="6.6640625" style="101" customWidth="1"/>
    <col min="5410" max="5410" width="6.77734375" style="101" customWidth="1"/>
    <col min="5411" max="5412" width="6.6640625" style="101" customWidth="1"/>
    <col min="5413" max="5413" width="6.5546875" style="101" customWidth="1"/>
    <col min="5414" max="5414" width="6.33203125" style="101" customWidth="1"/>
    <col min="5415" max="5415" width="6.21875" style="101" customWidth="1"/>
    <col min="5416" max="5418" width="6.33203125" style="101" customWidth="1"/>
    <col min="5419" max="5419" width="6.44140625" style="101" customWidth="1"/>
    <col min="5420" max="5435" width="5.88671875" style="101" customWidth="1"/>
    <col min="5436" max="5438" width="4.33203125" style="101" customWidth="1"/>
    <col min="5439" max="5439" width="6" style="101" customWidth="1"/>
    <col min="5440" max="5632" width="9.109375" style="101"/>
    <col min="5633" max="5633" width="4.109375" style="101" customWidth="1"/>
    <col min="5634" max="5634" width="32.77734375" style="101" customWidth="1"/>
    <col min="5635" max="5635" width="6" style="101" customWidth="1"/>
    <col min="5636" max="5636" width="5.88671875" style="101" customWidth="1"/>
    <col min="5637" max="5637" width="5.44140625" style="101" customWidth="1"/>
    <col min="5638" max="5638" width="6" style="101" customWidth="1"/>
    <col min="5639" max="5639" width="5.6640625" style="101" customWidth="1"/>
    <col min="5640" max="5640" width="5.5546875" style="101" customWidth="1"/>
    <col min="5641" max="5641" width="5.6640625" style="101" customWidth="1"/>
    <col min="5642" max="5642" width="5.21875" style="101" customWidth="1"/>
    <col min="5643" max="5643" width="5.6640625" style="101" customWidth="1"/>
    <col min="5644" max="5644" width="5.77734375" style="101" customWidth="1"/>
    <col min="5645" max="5645" width="6.5546875" style="101" customWidth="1"/>
    <col min="5646" max="5646" width="6.33203125" style="101" customWidth="1"/>
    <col min="5647" max="5647" width="5.5546875" style="101" customWidth="1"/>
    <col min="5648" max="5648" width="5.6640625" style="101" customWidth="1"/>
    <col min="5649" max="5656" width="5.88671875" style="101" customWidth="1"/>
    <col min="5657" max="5657" width="6.44140625" style="101" customWidth="1"/>
    <col min="5658" max="5658" width="6.21875" style="101" customWidth="1"/>
    <col min="5659" max="5659" width="6.44140625" style="101" customWidth="1"/>
    <col min="5660" max="5660" width="6.6640625" style="101" customWidth="1"/>
    <col min="5661" max="5661" width="6.33203125" style="101" customWidth="1"/>
    <col min="5662" max="5662" width="6.77734375" style="101" customWidth="1"/>
    <col min="5663" max="5663" width="6.6640625" style="101" customWidth="1"/>
    <col min="5664" max="5664" width="6.5546875" style="101" customWidth="1"/>
    <col min="5665" max="5665" width="6.6640625" style="101" customWidth="1"/>
    <col min="5666" max="5666" width="6.77734375" style="101" customWidth="1"/>
    <col min="5667" max="5668" width="6.6640625" style="101" customWidth="1"/>
    <col min="5669" max="5669" width="6.5546875" style="101" customWidth="1"/>
    <col min="5670" max="5670" width="6.33203125" style="101" customWidth="1"/>
    <col min="5671" max="5671" width="6.21875" style="101" customWidth="1"/>
    <col min="5672" max="5674" width="6.33203125" style="101" customWidth="1"/>
    <col min="5675" max="5675" width="6.44140625" style="101" customWidth="1"/>
    <col min="5676" max="5691" width="5.88671875" style="101" customWidth="1"/>
    <col min="5692" max="5694" width="4.33203125" style="101" customWidth="1"/>
    <col min="5695" max="5695" width="6" style="101" customWidth="1"/>
    <col min="5696" max="5888" width="9.109375" style="101"/>
    <col min="5889" max="5889" width="4.109375" style="101" customWidth="1"/>
    <col min="5890" max="5890" width="32.77734375" style="101" customWidth="1"/>
    <col min="5891" max="5891" width="6" style="101" customWidth="1"/>
    <col min="5892" max="5892" width="5.88671875" style="101" customWidth="1"/>
    <col min="5893" max="5893" width="5.44140625" style="101" customWidth="1"/>
    <col min="5894" max="5894" width="6" style="101" customWidth="1"/>
    <col min="5895" max="5895" width="5.6640625" style="101" customWidth="1"/>
    <col min="5896" max="5896" width="5.5546875" style="101" customWidth="1"/>
    <col min="5897" max="5897" width="5.6640625" style="101" customWidth="1"/>
    <col min="5898" max="5898" width="5.21875" style="101" customWidth="1"/>
    <col min="5899" max="5899" width="5.6640625" style="101" customWidth="1"/>
    <col min="5900" max="5900" width="5.77734375" style="101" customWidth="1"/>
    <col min="5901" max="5901" width="6.5546875" style="101" customWidth="1"/>
    <col min="5902" max="5902" width="6.33203125" style="101" customWidth="1"/>
    <col min="5903" max="5903" width="5.5546875" style="101" customWidth="1"/>
    <col min="5904" max="5904" width="5.6640625" style="101" customWidth="1"/>
    <col min="5905" max="5912" width="5.88671875" style="101" customWidth="1"/>
    <col min="5913" max="5913" width="6.44140625" style="101" customWidth="1"/>
    <col min="5914" max="5914" width="6.21875" style="101" customWidth="1"/>
    <col min="5915" max="5915" width="6.44140625" style="101" customWidth="1"/>
    <col min="5916" max="5916" width="6.6640625" style="101" customWidth="1"/>
    <col min="5917" max="5917" width="6.33203125" style="101" customWidth="1"/>
    <col min="5918" max="5918" width="6.77734375" style="101" customWidth="1"/>
    <col min="5919" max="5919" width="6.6640625" style="101" customWidth="1"/>
    <col min="5920" max="5920" width="6.5546875" style="101" customWidth="1"/>
    <col min="5921" max="5921" width="6.6640625" style="101" customWidth="1"/>
    <col min="5922" max="5922" width="6.77734375" style="101" customWidth="1"/>
    <col min="5923" max="5924" width="6.6640625" style="101" customWidth="1"/>
    <col min="5925" max="5925" width="6.5546875" style="101" customWidth="1"/>
    <col min="5926" max="5926" width="6.33203125" style="101" customWidth="1"/>
    <col min="5927" max="5927" width="6.21875" style="101" customWidth="1"/>
    <col min="5928" max="5930" width="6.33203125" style="101" customWidth="1"/>
    <col min="5931" max="5931" width="6.44140625" style="101" customWidth="1"/>
    <col min="5932" max="5947" width="5.88671875" style="101" customWidth="1"/>
    <col min="5948" max="5950" width="4.33203125" style="101" customWidth="1"/>
    <col min="5951" max="5951" width="6" style="101" customWidth="1"/>
    <col min="5952" max="6144" width="9.109375" style="101"/>
    <col min="6145" max="6145" width="4.109375" style="101" customWidth="1"/>
    <col min="6146" max="6146" width="32.77734375" style="101" customWidth="1"/>
    <col min="6147" max="6147" width="6" style="101" customWidth="1"/>
    <col min="6148" max="6148" width="5.88671875" style="101" customWidth="1"/>
    <col min="6149" max="6149" width="5.44140625" style="101" customWidth="1"/>
    <col min="6150" max="6150" width="6" style="101" customWidth="1"/>
    <col min="6151" max="6151" width="5.6640625" style="101" customWidth="1"/>
    <col min="6152" max="6152" width="5.5546875" style="101" customWidth="1"/>
    <col min="6153" max="6153" width="5.6640625" style="101" customWidth="1"/>
    <col min="6154" max="6154" width="5.21875" style="101" customWidth="1"/>
    <col min="6155" max="6155" width="5.6640625" style="101" customWidth="1"/>
    <col min="6156" max="6156" width="5.77734375" style="101" customWidth="1"/>
    <col min="6157" max="6157" width="6.5546875" style="101" customWidth="1"/>
    <col min="6158" max="6158" width="6.33203125" style="101" customWidth="1"/>
    <col min="6159" max="6159" width="5.5546875" style="101" customWidth="1"/>
    <col min="6160" max="6160" width="5.6640625" style="101" customWidth="1"/>
    <col min="6161" max="6168" width="5.88671875" style="101" customWidth="1"/>
    <col min="6169" max="6169" width="6.44140625" style="101" customWidth="1"/>
    <col min="6170" max="6170" width="6.21875" style="101" customWidth="1"/>
    <col min="6171" max="6171" width="6.44140625" style="101" customWidth="1"/>
    <col min="6172" max="6172" width="6.6640625" style="101" customWidth="1"/>
    <col min="6173" max="6173" width="6.33203125" style="101" customWidth="1"/>
    <col min="6174" max="6174" width="6.77734375" style="101" customWidth="1"/>
    <col min="6175" max="6175" width="6.6640625" style="101" customWidth="1"/>
    <col min="6176" max="6176" width="6.5546875" style="101" customWidth="1"/>
    <col min="6177" max="6177" width="6.6640625" style="101" customWidth="1"/>
    <col min="6178" max="6178" width="6.77734375" style="101" customWidth="1"/>
    <col min="6179" max="6180" width="6.6640625" style="101" customWidth="1"/>
    <col min="6181" max="6181" width="6.5546875" style="101" customWidth="1"/>
    <col min="6182" max="6182" width="6.33203125" style="101" customWidth="1"/>
    <col min="6183" max="6183" width="6.21875" style="101" customWidth="1"/>
    <col min="6184" max="6186" width="6.33203125" style="101" customWidth="1"/>
    <col min="6187" max="6187" width="6.44140625" style="101" customWidth="1"/>
    <col min="6188" max="6203" width="5.88671875" style="101" customWidth="1"/>
    <col min="6204" max="6206" width="4.33203125" style="101" customWidth="1"/>
    <col min="6207" max="6207" width="6" style="101" customWidth="1"/>
    <col min="6208" max="6400" width="9.109375" style="101"/>
    <col min="6401" max="6401" width="4.109375" style="101" customWidth="1"/>
    <col min="6402" max="6402" width="32.77734375" style="101" customWidth="1"/>
    <col min="6403" max="6403" width="6" style="101" customWidth="1"/>
    <col min="6404" max="6404" width="5.88671875" style="101" customWidth="1"/>
    <col min="6405" max="6405" width="5.44140625" style="101" customWidth="1"/>
    <col min="6406" max="6406" width="6" style="101" customWidth="1"/>
    <col min="6407" max="6407" width="5.6640625" style="101" customWidth="1"/>
    <col min="6408" max="6408" width="5.5546875" style="101" customWidth="1"/>
    <col min="6409" max="6409" width="5.6640625" style="101" customWidth="1"/>
    <col min="6410" max="6410" width="5.21875" style="101" customWidth="1"/>
    <col min="6411" max="6411" width="5.6640625" style="101" customWidth="1"/>
    <col min="6412" max="6412" width="5.77734375" style="101" customWidth="1"/>
    <col min="6413" max="6413" width="6.5546875" style="101" customWidth="1"/>
    <col min="6414" max="6414" width="6.33203125" style="101" customWidth="1"/>
    <col min="6415" max="6415" width="5.5546875" style="101" customWidth="1"/>
    <col min="6416" max="6416" width="5.6640625" style="101" customWidth="1"/>
    <col min="6417" max="6424" width="5.88671875" style="101" customWidth="1"/>
    <col min="6425" max="6425" width="6.44140625" style="101" customWidth="1"/>
    <col min="6426" max="6426" width="6.21875" style="101" customWidth="1"/>
    <col min="6427" max="6427" width="6.44140625" style="101" customWidth="1"/>
    <col min="6428" max="6428" width="6.6640625" style="101" customWidth="1"/>
    <col min="6429" max="6429" width="6.33203125" style="101" customWidth="1"/>
    <col min="6430" max="6430" width="6.77734375" style="101" customWidth="1"/>
    <col min="6431" max="6431" width="6.6640625" style="101" customWidth="1"/>
    <col min="6432" max="6432" width="6.5546875" style="101" customWidth="1"/>
    <col min="6433" max="6433" width="6.6640625" style="101" customWidth="1"/>
    <col min="6434" max="6434" width="6.77734375" style="101" customWidth="1"/>
    <col min="6435" max="6436" width="6.6640625" style="101" customWidth="1"/>
    <col min="6437" max="6437" width="6.5546875" style="101" customWidth="1"/>
    <col min="6438" max="6438" width="6.33203125" style="101" customWidth="1"/>
    <col min="6439" max="6439" width="6.21875" style="101" customWidth="1"/>
    <col min="6440" max="6442" width="6.33203125" style="101" customWidth="1"/>
    <col min="6443" max="6443" width="6.44140625" style="101" customWidth="1"/>
    <col min="6444" max="6459" width="5.88671875" style="101" customWidth="1"/>
    <col min="6460" max="6462" width="4.33203125" style="101" customWidth="1"/>
    <col min="6463" max="6463" width="6" style="101" customWidth="1"/>
    <col min="6464" max="6656" width="9.109375" style="101"/>
    <col min="6657" max="6657" width="4.109375" style="101" customWidth="1"/>
    <col min="6658" max="6658" width="32.77734375" style="101" customWidth="1"/>
    <col min="6659" max="6659" width="6" style="101" customWidth="1"/>
    <col min="6660" max="6660" width="5.88671875" style="101" customWidth="1"/>
    <col min="6661" max="6661" width="5.44140625" style="101" customWidth="1"/>
    <col min="6662" max="6662" width="6" style="101" customWidth="1"/>
    <col min="6663" max="6663" width="5.6640625" style="101" customWidth="1"/>
    <col min="6664" max="6664" width="5.5546875" style="101" customWidth="1"/>
    <col min="6665" max="6665" width="5.6640625" style="101" customWidth="1"/>
    <col min="6666" max="6666" width="5.21875" style="101" customWidth="1"/>
    <col min="6667" max="6667" width="5.6640625" style="101" customWidth="1"/>
    <col min="6668" max="6668" width="5.77734375" style="101" customWidth="1"/>
    <col min="6669" max="6669" width="6.5546875" style="101" customWidth="1"/>
    <col min="6670" max="6670" width="6.33203125" style="101" customWidth="1"/>
    <col min="6671" max="6671" width="5.5546875" style="101" customWidth="1"/>
    <col min="6672" max="6672" width="5.6640625" style="101" customWidth="1"/>
    <col min="6673" max="6680" width="5.88671875" style="101" customWidth="1"/>
    <col min="6681" max="6681" width="6.44140625" style="101" customWidth="1"/>
    <col min="6682" max="6682" width="6.21875" style="101" customWidth="1"/>
    <col min="6683" max="6683" width="6.44140625" style="101" customWidth="1"/>
    <col min="6684" max="6684" width="6.6640625" style="101" customWidth="1"/>
    <col min="6685" max="6685" width="6.33203125" style="101" customWidth="1"/>
    <col min="6686" max="6686" width="6.77734375" style="101" customWidth="1"/>
    <col min="6687" max="6687" width="6.6640625" style="101" customWidth="1"/>
    <col min="6688" max="6688" width="6.5546875" style="101" customWidth="1"/>
    <col min="6689" max="6689" width="6.6640625" style="101" customWidth="1"/>
    <col min="6690" max="6690" width="6.77734375" style="101" customWidth="1"/>
    <col min="6691" max="6692" width="6.6640625" style="101" customWidth="1"/>
    <col min="6693" max="6693" width="6.5546875" style="101" customWidth="1"/>
    <col min="6694" max="6694" width="6.33203125" style="101" customWidth="1"/>
    <col min="6695" max="6695" width="6.21875" style="101" customWidth="1"/>
    <col min="6696" max="6698" width="6.33203125" style="101" customWidth="1"/>
    <col min="6699" max="6699" width="6.44140625" style="101" customWidth="1"/>
    <col min="6700" max="6715" width="5.88671875" style="101" customWidth="1"/>
    <col min="6716" max="6718" width="4.33203125" style="101" customWidth="1"/>
    <col min="6719" max="6719" width="6" style="101" customWidth="1"/>
    <col min="6720" max="6912" width="9.109375" style="101"/>
    <col min="6913" max="6913" width="4.109375" style="101" customWidth="1"/>
    <col min="6914" max="6914" width="32.77734375" style="101" customWidth="1"/>
    <col min="6915" max="6915" width="6" style="101" customWidth="1"/>
    <col min="6916" max="6916" width="5.88671875" style="101" customWidth="1"/>
    <col min="6917" max="6917" width="5.44140625" style="101" customWidth="1"/>
    <col min="6918" max="6918" width="6" style="101" customWidth="1"/>
    <col min="6919" max="6919" width="5.6640625" style="101" customWidth="1"/>
    <col min="6920" max="6920" width="5.5546875" style="101" customWidth="1"/>
    <col min="6921" max="6921" width="5.6640625" style="101" customWidth="1"/>
    <col min="6922" max="6922" width="5.21875" style="101" customWidth="1"/>
    <col min="6923" max="6923" width="5.6640625" style="101" customWidth="1"/>
    <col min="6924" max="6924" width="5.77734375" style="101" customWidth="1"/>
    <col min="6925" max="6925" width="6.5546875" style="101" customWidth="1"/>
    <col min="6926" max="6926" width="6.33203125" style="101" customWidth="1"/>
    <col min="6927" max="6927" width="5.5546875" style="101" customWidth="1"/>
    <col min="6928" max="6928" width="5.6640625" style="101" customWidth="1"/>
    <col min="6929" max="6936" width="5.88671875" style="101" customWidth="1"/>
    <col min="6937" max="6937" width="6.44140625" style="101" customWidth="1"/>
    <col min="6938" max="6938" width="6.21875" style="101" customWidth="1"/>
    <col min="6939" max="6939" width="6.44140625" style="101" customWidth="1"/>
    <col min="6940" max="6940" width="6.6640625" style="101" customWidth="1"/>
    <col min="6941" max="6941" width="6.33203125" style="101" customWidth="1"/>
    <col min="6942" max="6942" width="6.77734375" style="101" customWidth="1"/>
    <col min="6943" max="6943" width="6.6640625" style="101" customWidth="1"/>
    <col min="6944" max="6944" width="6.5546875" style="101" customWidth="1"/>
    <col min="6945" max="6945" width="6.6640625" style="101" customWidth="1"/>
    <col min="6946" max="6946" width="6.77734375" style="101" customWidth="1"/>
    <col min="6947" max="6948" width="6.6640625" style="101" customWidth="1"/>
    <col min="6949" max="6949" width="6.5546875" style="101" customWidth="1"/>
    <col min="6950" max="6950" width="6.33203125" style="101" customWidth="1"/>
    <col min="6951" max="6951" width="6.21875" style="101" customWidth="1"/>
    <col min="6952" max="6954" width="6.33203125" style="101" customWidth="1"/>
    <col min="6955" max="6955" width="6.44140625" style="101" customWidth="1"/>
    <col min="6956" max="6971" width="5.88671875" style="101" customWidth="1"/>
    <col min="6972" max="6974" width="4.33203125" style="101" customWidth="1"/>
    <col min="6975" max="6975" width="6" style="101" customWidth="1"/>
    <col min="6976" max="7168" width="9.109375" style="101"/>
    <col min="7169" max="7169" width="4.109375" style="101" customWidth="1"/>
    <col min="7170" max="7170" width="32.77734375" style="101" customWidth="1"/>
    <col min="7171" max="7171" width="6" style="101" customWidth="1"/>
    <col min="7172" max="7172" width="5.88671875" style="101" customWidth="1"/>
    <col min="7173" max="7173" width="5.44140625" style="101" customWidth="1"/>
    <col min="7174" max="7174" width="6" style="101" customWidth="1"/>
    <col min="7175" max="7175" width="5.6640625" style="101" customWidth="1"/>
    <col min="7176" max="7176" width="5.5546875" style="101" customWidth="1"/>
    <col min="7177" max="7177" width="5.6640625" style="101" customWidth="1"/>
    <col min="7178" max="7178" width="5.21875" style="101" customWidth="1"/>
    <col min="7179" max="7179" width="5.6640625" style="101" customWidth="1"/>
    <col min="7180" max="7180" width="5.77734375" style="101" customWidth="1"/>
    <col min="7181" max="7181" width="6.5546875" style="101" customWidth="1"/>
    <col min="7182" max="7182" width="6.33203125" style="101" customWidth="1"/>
    <col min="7183" max="7183" width="5.5546875" style="101" customWidth="1"/>
    <col min="7184" max="7184" width="5.6640625" style="101" customWidth="1"/>
    <col min="7185" max="7192" width="5.88671875" style="101" customWidth="1"/>
    <col min="7193" max="7193" width="6.44140625" style="101" customWidth="1"/>
    <col min="7194" max="7194" width="6.21875" style="101" customWidth="1"/>
    <col min="7195" max="7195" width="6.44140625" style="101" customWidth="1"/>
    <col min="7196" max="7196" width="6.6640625" style="101" customWidth="1"/>
    <col min="7197" max="7197" width="6.33203125" style="101" customWidth="1"/>
    <col min="7198" max="7198" width="6.77734375" style="101" customWidth="1"/>
    <col min="7199" max="7199" width="6.6640625" style="101" customWidth="1"/>
    <col min="7200" max="7200" width="6.5546875" style="101" customWidth="1"/>
    <col min="7201" max="7201" width="6.6640625" style="101" customWidth="1"/>
    <col min="7202" max="7202" width="6.77734375" style="101" customWidth="1"/>
    <col min="7203" max="7204" width="6.6640625" style="101" customWidth="1"/>
    <col min="7205" max="7205" width="6.5546875" style="101" customWidth="1"/>
    <col min="7206" max="7206" width="6.33203125" style="101" customWidth="1"/>
    <col min="7207" max="7207" width="6.21875" style="101" customWidth="1"/>
    <col min="7208" max="7210" width="6.33203125" style="101" customWidth="1"/>
    <col min="7211" max="7211" width="6.44140625" style="101" customWidth="1"/>
    <col min="7212" max="7227" width="5.88671875" style="101" customWidth="1"/>
    <col min="7228" max="7230" width="4.33203125" style="101" customWidth="1"/>
    <col min="7231" max="7231" width="6" style="101" customWidth="1"/>
    <col min="7232" max="7424" width="9.109375" style="101"/>
    <col min="7425" max="7425" width="4.109375" style="101" customWidth="1"/>
    <col min="7426" max="7426" width="32.77734375" style="101" customWidth="1"/>
    <col min="7427" max="7427" width="6" style="101" customWidth="1"/>
    <col min="7428" max="7428" width="5.88671875" style="101" customWidth="1"/>
    <col min="7429" max="7429" width="5.44140625" style="101" customWidth="1"/>
    <col min="7430" max="7430" width="6" style="101" customWidth="1"/>
    <col min="7431" max="7431" width="5.6640625" style="101" customWidth="1"/>
    <col min="7432" max="7432" width="5.5546875" style="101" customWidth="1"/>
    <col min="7433" max="7433" width="5.6640625" style="101" customWidth="1"/>
    <col min="7434" max="7434" width="5.21875" style="101" customWidth="1"/>
    <col min="7435" max="7435" width="5.6640625" style="101" customWidth="1"/>
    <col min="7436" max="7436" width="5.77734375" style="101" customWidth="1"/>
    <col min="7437" max="7437" width="6.5546875" style="101" customWidth="1"/>
    <col min="7438" max="7438" width="6.33203125" style="101" customWidth="1"/>
    <col min="7439" max="7439" width="5.5546875" style="101" customWidth="1"/>
    <col min="7440" max="7440" width="5.6640625" style="101" customWidth="1"/>
    <col min="7441" max="7448" width="5.88671875" style="101" customWidth="1"/>
    <col min="7449" max="7449" width="6.44140625" style="101" customWidth="1"/>
    <col min="7450" max="7450" width="6.21875" style="101" customWidth="1"/>
    <col min="7451" max="7451" width="6.44140625" style="101" customWidth="1"/>
    <col min="7452" max="7452" width="6.6640625" style="101" customWidth="1"/>
    <col min="7453" max="7453" width="6.33203125" style="101" customWidth="1"/>
    <col min="7454" max="7454" width="6.77734375" style="101" customWidth="1"/>
    <col min="7455" max="7455" width="6.6640625" style="101" customWidth="1"/>
    <col min="7456" max="7456" width="6.5546875" style="101" customWidth="1"/>
    <col min="7457" max="7457" width="6.6640625" style="101" customWidth="1"/>
    <col min="7458" max="7458" width="6.77734375" style="101" customWidth="1"/>
    <col min="7459" max="7460" width="6.6640625" style="101" customWidth="1"/>
    <col min="7461" max="7461" width="6.5546875" style="101" customWidth="1"/>
    <col min="7462" max="7462" width="6.33203125" style="101" customWidth="1"/>
    <col min="7463" max="7463" width="6.21875" style="101" customWidth="1"/>
    <col min="7464" max="7466" width="6.33203125" style="101" customWidth="1"/>
    <col min="7467" max="7467" width="6.44140625" style="101" customWidth="1"/>
    <col min="7468" max="7483" width="5.88671875" style="101" customWidth="1"/>
    <col min="7484" max="7486" width="4.33203125" style="101" customWidth="1"/>
    <col min="7487" max="7487" width="6" style="101" customWidth="1"/>
    <col min="7488" max="7680" width="9.109375" style="101"/>
    <col min="7681" max="7681" width="4.109375" style="101" customWidth="1"/>
    <col min="7682" max="7682" width="32.77734375" style="101" customWidth="1"/>
    <col min="7683" max="7683" width="6" style="101" customWidth="1"/>
    <col min="7684" max="7684" width="5.88671875" style="101" customWidth="1"/>
    <col min="7685" max="7685" width="5.44140625" style="101" customWidth="1"/>
    <col min="7686" max="7686" width="6" style="101" customWidth="1"/>
    <col min="7687" max="7687" width="5.6640625" style="101" customWidth="1"/>
    <col min="7688" max="7688" width="5.5546875" style="101" customWidth="1"/>
    <col min="7689" max="7689" width="5.6640625" style="101" customWidth="1"/>
    <col min="7690" max="7690" width="5.21875" style="101" customWidth="1"/>
    <col min="7691" max="7691" width="5.6640625" style="101" customWidth="1"/>
    <col min="7692" max="7692" width="5.77734375" style="101" customWidth="1"/>
    <col min="7693" max="7693" width="6.5546875" style="101" customWidth="1"/>
    <col min="7694" max="7694" width="6.33203125" style="101" customWidth="1"/>
    <col min="7695" max="7695" width="5.5546875" style="101" customWidth="1"/>
    <col min="7696" max="7696" width="5.6640625" style="101" customWidth="1"/>
    <col min="7697" max="7704" width="5.88671875" style="101" customWidth="1"/>
    <col min="7705" max="7705" width="6.44140625" style="101" customWidth="1"/>
    <col min="7706" max="7706" width="6.21875" style="101" customWidth="1"/>
    <col min="7707" max="7707" width="6.44140625" style="101" customWidth="1"/>
    <col min="7708" max="7708" width="6.6640625" style="101" customWidth="1"/>
    <col min="7709" max="7709" width="6.33203125" style="101" customWidth="1"/>
    <col min="7710" max="7710" width="6.77734375" style="101" customWidth="1"/>
    <col min="7711" max="7711" width="6.6640625" style="101" customWidth="1"/>
    <col min="7712" max="7712" width="6.5546875" style="101" customWidth="1"/>
    <col min="7713" max="7713" width="6.6640625" style="101" customWidth="1"/>
    <col min="7714" max="7714" width="6.77734375" style="101" customWidth="1"/>
    <col min="7715" max="7716" width="6.6640625" style="101" customWidth="1"/>
    <col min="7717" max="7717" width="6.5546875" style="101" customWidth="1"/>
    <col min="7718" max="7718" width="6.33203125" style="101" customWidth="1"/>
    <col min="7719" max="7719" width="6.21875" style="101" customWidth="1"/>
    <col min="7720" max="7722" width="6.33203125" style="101" customWidth="1"/>
    <col min="7723" max="7723" width="6.44140625" style="101" customWidth="1"/>
    <col min="7724" max="7739" width="5.88671875" style="101" customWidth="1"/>
    <col min="7740" max="7742" width="4.33203125" style="101" customWidth="1"/>
    <col min="7743" max="7743" width="6" style="101" customWidth="1"/>
    <col min="7744" max="7936" width="9.109375" style="101"/>
    <col min="7937" max="7937" width="4.109375" style="101" customWidth="1"/>
    <col min="7938" max="7938" width="32.77734375" style="101" customWidth="1"/>
    <col min="7939" max="7939" width="6" style="101" customWidth="1"/>
    <col min="7940" max="7940" width="5.88671875" style="101" customWidth="1"/>
    <col min="7941" max="7941" width="5.44140625" style="101" customWidth="1"/>
    <col min="7942" max="7942" width="6" style="101" customWidth="1"/>
    <col min="7943" max="7943" width="5.6640625" style="101" customWidth="1"/>
    <col min="7944" max="7944" width="5.5546875" style="101" customWidth="1"/>
    <col min="7945" max="7945" width="5.6640625" style="101" customWidth="1"/>
    <col min="7946" max="7946" width="5.21875" style="101" customWidth="1"/>
    <col min="7947" max="7947" width="5.6640625" style="101" customWidth="1"/>
    <col min="7948" max="7948" width="5.77734375" style="101" customWidth="1"/>
    <col min="7949" max="7949" width="6.5546875" style="101" customWidth="1"/>
    <col min="7950" max="7950" width="6.33203125" style="101" customWidth="1"/>
    <col min="7951" max="7951" width="5.5546875" style="101" customWidth="1"/>
    <col min="7952" max="7952" width="5.6640625" style="101" customWidth="1"/>
    <col min="7953" max="7960" width="5.88671875" style="101" customWidth="1"/>
    <col min="7961" max="7961" width="6.44140625" style="101" customWidth="1"/>
    <col min="7962" max="7962" width="6.21875" style="101" customWidth="1"/>
    <col min="7963" max="7963" width="6.44140625" style="101" customWidth="1"/>
    <col min="7964" max="7964" width="6.6640625" style="101" customWidth="1"/>
    <col min="7965" max="7965" width="6.33203125" style="101" customWidth="1"/>
    <col min="7966" max="7966" width="6.77734375" style="101" customWidth="1"/>
    <col min="7967" max="7967" width="6.6640625" style="101" customWidth="1"/>
    <col min="7968" max="7968" width="6.5546875" style="101" customWidth="1"/>
    <col min="7969" max="7969" width="6.6640625" style="101" customWidth="1"/>
    <col min="7970" max="7970" width="6.77734375" style="101" customWidth="1"/>
    <col min="7971" max="7972" width="6.6640625" style="101" customWidth="1"/>
    <col min="7973" max="7973" width="6.5546875" style="101" customWidth="1"/>
    <col min="7974" max="7974" width="6.33203125" style="101" customWidth="1"/>
    <col min="7975" max="7975" width="6.21875" style="101" customWidth="1"/>
    <col min="7976" max="7978" width="6.33203125" style="101" customWidth="1"/>
    <col min="7979" max="7979" width="6.44140625" style="101" customWidth="1"/>
    <col min="7980" max="7995" width="5.88671875" style="101" customWidth="1"/>
    <col min="7996" max="7998" width="4.33203125" style="101" customWidth="1"/>
    <col min="7999" max="7999" width="6" style="101" customWidth="1"/>
    <col min="8000" max="8192" width="9.109375" style="101"/>
    <col min="8193" max="8193" width="4.109375" style="101" customWidth="1"/>
    <col min="8194" max="8194" width="32.77734375" style="101" customWidth="1"/>
    <col min="8195" max="8195" width="6" style="101" customWidth="1"/>
    <col min="8196" max="8196" width="5.88671875" style="101" customWidth="1"/>
    <col min="8197" max="8197" width="5.44140625" style="101" customWidth="1"/>
    <col min="8198" max="8198" width="6" style="101" customWidth="1"/>
    <col min="8199" max="8199" width="5.6640625" style="101" customWidth="1"/>
    <col min="8200" max="8200" width="5.5546875" style="101" customWidth="1"/>
    <col min="8201" max="8201" width="5.6640625" style="101" customWidth="1"/>
    <col min="8202" max="8202" width="5.21875" style="101" customWidth="1"/>
    <col min="8203" max="8203" width="5.6640625" style="101" customWidth="1"/>
    <col min="8204" max="8204" width="5.77734375" style="101" customWidth="1"/>
    <col min="8205" max="8205" width="6.5546875" style="101" customWidth="1"/>
    <col min="8206" max="8206" width="6.33203125" style="101" customWidth="1"/>
    <col min="8207" max="8207" width="5.5546875" style="101" customWidth="1"/>
    <col min="8208" max="8208" width="5.6640625" style="101" customWidth="1"/>
    <col min="8209" max="8216" width="5.88671875" style="101" customWidth="1"/>
    <col min="8217" max="8217" width="6.44140625" style="101" customWidth="1"/>
    <col min="8218" max="8218" width="6.21875" style="101" customWidth="1"/>
    <col min="8219" max="8219" width="6.44140625" style="101" customWidth="1"/>
    <col min="8220" max="8220" width="6.6640625" style="101" customWidth="1"/>
    <col min="8221" max="8221" width="6.33203125" style="101" customWidth="1"/>
    <col min="8222" max="8222" width="6.77734375" style="101" customWidth="1"/>
    <col min="8223" max="8223" width="6.6640625" style="101" customWidth="1"/>
    <col min="8224" max="8224" width="6.5546875" style="101" customWidth="1"/>
    <col min="8225" max="8225" width="6.6640625" style="101" customWidth="1"/>
    <col min="8226" max="8226" width="6.77734375" style="101" customWidth="1"/>
    <col min="8227" max="8228" width="6.6640625" style="101" customWidth="1"/>
    <col min="8229" max="8229" width="6.5546875" style="101" customWidth="1"/>
    <col min="8230" max="8230" width="6.33203125" style="101" customWidth="1"/>
    <col min="8231" max="8231" width="6.21875" style="101" customWidth="1"/>
    <col min="8232" max="8234" width="6.33203125" style="101" customWidth="1"/>
    <col min="8235" max="8235" width="6.44140625" style="101" customWidth="1"/>
    <col min="8236" max="8251" width="5.88671875" style="101" customWidth="1"/>
    <col min="8252" max="8254" width="4.33203125" style="101" customWidth="1"/>
    <col min="8255" max="8255" width="6" style="101" customWidth="1"/>
    <col min="8256" max="8448" width="9.109375" style="101"/>
    <col min="8449" max="8449" width="4.109375" style="101" customWidth="1"/>
    <col min="8450" max="8450" width="32.77734375" style="101" customWidth="1"/>
    <col min="8451" max="8451" width="6" style="101" customWidth="1"/>
    <col min="8452" max="8452" width="5.88671875" style="101" customWidth="1"/>
    <col min="8453" max="8453" width="5.44140625" style="101" customWidth="1"/>
    <col min="8454" max="8454" width="6" style="101" customWidth="1"/>
    <col min="8455" max="8455" width="5.6640625" style="101" customWidth="1"/>
    <col min="8456" max="8456" width="5.5546875" style="101" customWidth="1"/>
    <col min="8457" max="8457" width="5.6640625" style="101" customWidth="1"/>
    <col min="8458" max="8458" width="5.21875" style="101" customWidth="1"/>
    <col min="8459" max="8459" width="5.6640625" style="101" customWidth="1"/>
    <col min="8460" max="8460" width="5.77734375" style="101" customWidth="1"/>
    <col min="8461" max="8461" width="6.5546875" style="101" customWidth="1"/>
    <col min="8462" max="8462" width="6.33203125" style="101" customWidth="1"/>
    <col min="8463" max="8463" width="5.5546875" style="101" customWidth="1"/>
    <col min="8464" max="8464" width="5.6640625" style="101" customWidth="1"/>
    <col min="8465" max="8472" width="5.88671875" style="101" customWidth="1"/>
    <col min="8473" max="8473" width="6.44140625" style="101" customWidth="1"/>
    <col min="8474" max="8474" width="6.21875" style="101" customWidth="1"/>
    <col min="8475" max="8475" width="6.44140625" style="101" customWidth="1"/>
    <col min="8476" max="8476" width="6.6640625" style="101" customWidth="1"/>
    <col min="8477" max="8477" width="6.33203125" style="101" customWidth="1"/>
    <col min="8478" max="8478" width="6.77734375" style="101" customWidth="1"/>
    <col min="8479" max="8479" width="6.6640625" style="101" customWidth="1"/>
    <col min="8480" max="8480" width="6.5546875" style="101" customWidth="1"/>
    <col min="8481" max="8481" width="6.6640625" style="101" customWidth="1"/>
    <col min="8482" max="8482" width="6.77734375" style="101" customWidth="1"/>
    <col min="8483" max="8484" width="6.6640625" style="101" customWidth="1"/>
    <col min="8485" max="8485" width="6.5546875" style="101" customWidth="1"/>
    <col min="8486" max="8486" width="6.33203125" style="101" customWidth="1"/>
    <col min="8487" max="8487" width="6.21875" style="101" customWidth="1"/>
    <col min="8488" max="8490" width="6.33203125" style="101" customWidth="1"/>
    <col min="8491" max="8491" width="6.44140625" style="101" customWidth="1"/>
    <col min="8492" max="8507" width="5.88671875" style="101" customWidth="1"/>
    <col min="8508" max="8510" width="4.33203125" style="101" customWidth="1"/>
    <col min="8511" max="8511" width="6" style="101" customWidth="1"/>
    <col min="8512" max="8704" width="9.109375" style="101"/>
    <col min="8705" max="8705" width="4.109375" style="101" customWidth="1"/>
    <col min="8706" max="8706" width="32.77734375" style="101" customWidth="1"/>
    <col min="8707" max="8707" width="6" style="101" customWidth="1"/>
    <col min="8708" max="8708" width="5.88671875" style="101" customWidth="1"/>
    <col min="8709" max="8709" width="5.44140625" style="101" customWidth="1"/>
    <col min="8710" max="8710" width="6" style="101" customWidth="1"/>
    <col min="8711" max="8711" width="5.6640625" style="101" customWidth="1"/>
    <col min="8712" max="8712" width="5.5546875" style="101" customWidth="1"/>
    <col min="8713" max="8713" width="5.6640625" style="101" customWidth="1"/>
    <col min="8714" max="8714" width="5.21875" style="101" customWidth="1"/>
    <col min="8715" max="8715" width="5.6640625" style="101" customWidth="1"/>
    <col min="8716" max="8716" width="5.77734375" style="101" customWidth="1"/>
    <col min="8717" max="8717" width="6.5546875" style="101" customWidth="1"/>
    <col min="8718" max="8718" width="6.33203125" style="101" customWidth="1"/>
    <col min="8719" max="8719" width="5.5546875" style="101" customWidth="1"/>
    <col min="8720" max="8720" width="5.6640625" style="101" customWidth="1"/>
    <col min="8721" max="8728" width="5.88671875" style="101" customWidth="1"/>
    <col min="8729" max="8729" width="6.44140625" style="101" customWidth="1"/>
    <col min="8730" max="8730" width="6.21875" style="101" customWidth="1"/>
    <col min="8731" max="8731" width="6.44140625" style="101" customWidth="1"/>
    <col min="8732" max="8732" width="6.6640625" style="101" customWidth="1"/>
    <col min="8733" max="8733" width="6.33203125" style="101" customWidth="1"/>
    <col min="8734" max="8734" width="6.77734375" style="101" customWidth="1"/>
    <col min="8735" max="8735" width="6.6640625" style="101" customWidth="1"/>
    <col min="8736" max="8736" width="6.5546875" style="101" customWidth="1"/>
    <col min="8737" max="8737" width="6.6640625" style="101" customWidth="1"/>
    <col min="8738" max="8738" width="6.77734375" style="101" customWidth="1"/>
    <col min="8739" max="8740" width="6.6640625" style="101" customWidth="1"/>
    <col min="8741" max="8741" width="6.5546875" style="101" customWidth="1"/>
    <col min="8742" max="8742" width="6.33203125" style="101" customWidth="1"/>
    <col min="8743" max="8743" width="6.21875" style="101" customWidth="1"/>
    <col min="8744" max="8746" width="6.33203125" style="101" customWidth="1"/>
    <col min="8747" max="8747" width="6.44140625" style="101" customWidth="1"/>
    <col min="8748" max="8763" width="5.88671875" style="101" customWidth="1"/>
    <col min="8764" max="8766" width="4.33203125" style="101" customWidth="1"/>
    <col min="8767" max="8767" width="6" style="101" customWidth="1"/>
    <col min="8768" max="8960" width="9.109375" style="101"/>
    <col min="8961" max="8961" width="4.109375" style="101" customWidth="1"/>
    <col min="8962" max="8962" width="32.77734375" style="101" customWidth="1"/>
    <col min="8963" max="8963" width="6" style="101" customWidth="1"/>
    <col min="8964" max="8964" width="5.88671875" style="101" customWidth="1"/>
    <col min="8965" max="8965" width="5.44140625" style="101" customWidth="1"/>
    <col min="8966" max="8966" width="6" style="101" customWidth="1"/>
    <col min="8967" max="8967" width="5.6640625" style="101" customWidth="1"/>
    <col min="8968" max="8968" width="5.5546875" style="101" customWidth="1"/>
    <col min="8969" max="8969" width="5.6640625" style="101" customWidth="1"/>
    <col min="8970" max="8970" width="5.21875" style="101" customWidth="1"/>
    <col min="8971" max="8971" width="5.6640625" style="101" customWidth="1"/>
    <col min="8972" max="8972" width="5.77734375" style="101" customWidth="1"/>
    <col min="8973" max="8973" width="6.5546875" style="101" customWidth="1"/>
    <col min="8974" max="8974" width="6.33203125" style="101" customWidth="1"/>
    <col min="8975" max="8975" width="5.5546875" style="101" customWidth="1"/>
    <col min="8976" max="8976" width="5.6640625" style="101" customWidth="1"/>
    <col min="8977" max="8984" width="5.88671875" style="101" customWidth="1"/>
    <col min="8985" max="8985" width="6.44140625" style="101" customWidth="1"/>
    <col min="8986" max="8986" width="6.21875" style="101" customWidth="1"/>
    <col min="8987" max="8987" width="6.44140625" style="101" customWidth="1"/>
    <col min="8988" max="8988" width="6.6640625" style="101" customWidth="1"/>
    <col min="8989" max="8989" width="6.33203125" style="101" customWidth="1"/>
    <col min="8990" max="8990" width="6.77734375" style="101" customWidth="1"/>
    <col min="8991" max="8991" width="6.6640625" style="101" customWidth="1"/>
    <col min="8992" max="8992" width="6.5546875" style="101" customWidth="1"/>
    <col min="8993" max="8993" width="6.6640625" style="101" customWidth="1"/>
    <col min="8994" max="8994" width="6.77734375" style="101" customWidth="1"/>
    <col min="8995" max="8996" width="6.6640625" style="101" customWidth="1"/>
    <col min="8997" max="8997" width="6.5546875" style="101" customWidth="1"/>
    <col min="8998" max="8998" width="6.33203125" style="101" customWidth="1"/>
    <col min="8999" max="8999" width="6.21875" style="101" customWidth="1"/>
    <col min="9000" max="9002" width="6.33203125" style="101" customWidth="1"/>
    <col min="9003" max="9003" width="6.44140625" style="101" customWidth="1"/>
    <col min="9004" max="9019" width="5.88671875" style="101" customWidth="1"/>
    <col min="9020" max="9022" width="4.33203125" style="101" customWidth="1"/>
    <col min="9023" max="9023" width="6" style="101" customWidth="1"/>
    <col min="9024" max="9216" width="9.109375" style="101"/>
    <col min="9217" max="9217" width="4.109375" style="101" customWidth="1"/>
    <col min="9218" max="9218" width="32.77734375" style="101" customWidth="1"/>
    <col min="9219" max="9219" width="6" style="101" customWidth="1"/>
    <col min="9220" max="9220" width="5.88671875" style="101" customWidth="1"/>
    <col min="9221" max="9221" width="5.44140625" style="101" customWidth="1"/>
    <col min="9222" max="9222" width="6" style="101" customWidth="1"/>
    <col min="9223" max="9223" width="5.6640625" style="101" customWidth="1"/>
    <col min="9224" max="9224" width="5.5546875" style="101" customWidth="1"/>
    <col min="9225" max="9225" width="5.6640625" style="101" customWidth="1"/>
    <col min="9226" max="9226" width="5.21875" style="101" customWidth="1"/>
    <col min="9227" max="9227" width="5.6640625" style="101" customWidth="1"/>
    <col min="9228" max="9228" width="5.77734375" style="101" customWidth="1"/>
    <col min="9229" max="9229" width="6.5546875" style="101" customWidth="1"/>
    <col min="9230" max="9230" width="6.33203125" style="101" customWidth="1"/>
    <col min="9231" max="9231" width="5.5546875" style="101" customWidth="1"/>
    <col min="9232" max="9232" width="5.6640625" style="101" customWidth="1"/>
    <col min="9233" max="9240" width="5.88671875" style="101" customWidth="1"/>
    <col min="9241" max="9241" width="6.44140625" style="101" customWidth="1"/>
    <col min="9242" max="9242" width="6.21875" style="101" customWidth="1"/>
    <col min="9243" max="9243" width="6.44140625" style="101" customWidth="1"/>
    <col min="9244" max="9244" width="6.6640625" style="101" customWidth="1"/>
    <col min="9245" max="9245" width="6.33203125" style="101" customWidth="1"/>
    <col min="9246" max="9246" width="6.77734375" style="101" customWidth="1"/>
    <col min="9247" max="9247" width="6.6640625" style="101" customWidth="1"/>
    <col min="9248" max="9248" width="6.5546875" style="101" customWidth="1"/>
    <col min="9249" max="9249" width="6.6640625" style="101" customWidth="1"/>
    <col min="9250" max="9250" width="6.77734375" style="101" customWidth="1"/>
    <col min="9251" max="9252" width="6.6640625" style="101" customWidth="1"/>
    <col min="9253" max="9253" width="6.5546875" style="101" customWidth="1"/>
    <col min="9254" max="9254" width="6.33203125" style="101" customWidth="1"/>
    <col min="9255" max="9255" width="6.21875" style="101" customWidth="1"/>
    <col min="9256" max="9258" width="6.33203125" style="101" customWidth="1"/>
    <col min="9259" max="9259" width="6.44140625" style="101" customWidth="1"/>
    <col min="9260" max="9275" width="5.88671875" style="101" customWidth="1"/>
    <col min="9276" max="9278" width="4.33203125" style="101" customWidth="1"/>
    <col min="9279" max="9279" width="6" style="101" customWidth="1"/>
    <col min="9280" max="9472" width="9.109375" style="101"/>
    <col min="9473" max="9473" width="4.109375" style="101" customWidth="1"/>
    <col min="9474" max="9474" width="32.77734375" style="101" customWidth="1"/>
    <col min="9475" max="9475" width="6" style="101" customWidth="1"/>
    <col min="9476" max="9476" width="5.88671875" style="101" customWidth="1"/>
    <col min="9477" max="9477" width="5.44140625" style="101" customWidth="1"/>
    <col min="9478" max="9478" width="6" style="101" customWidth="1"/>
    <col min="9479" max="9479" width="5.6640625" style="101" customWidth="1"/>
    <col min="9480" max="9480" width="5.5546875" style="101" customWidth="1"/>
    <col min="9481" max="9481" width="5.6640625" style="101" customWidth="1"/>
    <col min="9482" max="9482" width="5.21875" style="101" customWidth="1"/>
    <col min="9483" max="9483" width="5.6640625" style="101" customWidth="1"/>
    <col min="9484" max="9484" width="5.77734375" style="101" customWidth="1"/>
    <col min="9485" max="9485" width="6.5546875" style="101" customWidth="1"/>
    <col min="9486" max="9486" width="6.33203125" style="101" customWidth="1"/>
    <col min="9487" max="9487" width="5.5546875" style="101" customWidth="1"/>
    <col min="9488" max="9488" width="5.6640625" style="101" customWidth="1"/>
    <col min="9489" max="9496" width="5.88671875" style="101" customWidth="1"/>
    <col min="9497" max="9497" width="6.44140625" style="101" customWidth="1"/>
    <col min="9498" max="9498" width="6.21875" style="101" customWidth="1"/>
    <col min="9499" max="9499" width="6.44140625" style="101" customWidth="1"/>
    <col min="9500" max="9500" width="6.6640625" style="101" customWidth="1"/>
    <col min="9501" max="9501" width="6.33203125" style="101" customWidth="1"/>
    <col min="9502" max="9502" width="6.77734375" style="101" customWidth="1"/>
    <col min="9503" max="9503" width="6.6640625" style="101" customWidth="1"/>
    <col min="9504" max="9504" width="6.5546875" style="101" customWidth="1"/>
    <col min="9505" max="9505" width="6.6640625" style="101" customWidth="1"/>
    <col min="9506" max="9506" width="6.77734375" style="101" customWidth="1"/>
    <col min="9507" max="9508" width="6.6640625" style="101" customWidth="1"/>
    <col min="9509" max="9509" width="6.5546875" style="101" customWidth="1"/>
    <col min="9510" max="9510" width="6.33203125" style="101" customWidth="1"/>
    <col min="9511" max="9511" width="6.21875" style="101" customWidth="1"/>
    <col min="9512" max="9514" width="6.33203125" style="101" customWidth="1"/>
    <col min="9515" max="9515" width="6.44140625" style="101" customWidth="1"/>
    <col min="9516" max="9531" width="5.88671875" style="101" customWidth="1"/>
    <col min="9532" max="9534" width="4.33203125" style="101" customWidth="1"/>
    <col min="9535" max="9535" width="6" style="101" customWidth="1"/>
    <col min="9536" max="9728" width="9.109375" style="101"/>
    <col min="9729" max="9729" width="4.109375" style="101" customWidth="1"/>
    <col min="9730" max="9730" width="32.77734375" style="101" customWidth="1"/>
    <col min="9731" max="9731" width="6" style="101" customWidth="1"/>
    <col min="9732" max="9732" width="5.88671875" style="101" customWidth="1"/>
    <col min="9733" max="9733" width="5.44140625" style="101" customWidth="1"/>
    <col min="9734" max="9734" width="6" style="101" customWidth="1"/>
    <col min="9735" max="9735" width="5.6640625" style="101" customWidth="1"/>
    <col min="9736" max="9736" width="5.5546875" style="101" customWidth="1"/>
    <col min="9737" max="9737" width="5.6640625" style="101" customWidth="1"/>
    <col min="9738" max="9738" width="5.21875" style="101" customWidth="1"/>
    <col min="9739" max="9739" width="5.6640625" style="101" customWidth="1"/>
    <col min="9740" max="9740" width="5.77734375" style="101" customWidth="1"/>
    <col min="9741" max="9741" width="6.5546875" style="101" customWidth="1"/>
    <col min="9742" max="9742" width="6.33203125" style="101" customWidth="1"/>
    <col min="9743" max="9743" width="5.5546875" style="101" customWidth="1"/>
    <col min="9744" max="9744" width="5.6640625" style="101" customWidth="1"/>
    <col min="9745" max="9752" width="5.88671875" style="101" customWidth="1"/>
    <col min="9753" max="9753" width="6.44140625" style="101" customWidth="1"/>
    <col min="9754" max="9754" width="6.21875" style="101" customWidth="1"/>
    <col min="9755" max="9755" width="6.44140625" style="101" customWidth="1"/>
    <col min="9756" max="9756" width="6.6640625" style="101" customWidth="1"/>
    <col min="9757" max="9757" width="6.33203125" style="101" customWidth="1"/>
    <col min="9758" max="9758" width="6.77734375" style="101" customWidth="1"/>
    <col min="9759" max="9759" width="6.6640625" style="101" customWidth="1"/>
    <col min="9760" max="9760" width="6.5546875" style="101" customWidth="1"/>
    <col min="9761" max="9761" width="6.6640625" style="101" customWidth="1"/>
    <col min="9762" max="9762" width="6.77734375" style="101" customWidth="1"/>
    <col min="9763" max="9764" width="6.6640625" style="101" customWidth="1"/>
    <col min="9765" max="9765" width="6.5546875" style="101" customWidth="1"/>
    <col min="9766" max="9766" width="6.33203125" style="101" customWidth="1"/>
    <col min="9767" max="9767" width="6.21875" style="101" customWidth="1"/>
    <col min="9768" max="9770" width="6.33203125" style="101" customWidth="1"/>
    <col min="9771" max="9771" width="6.44140625" style="101" customWidth="1"/>
    <col min="9772" max="9787" width="5.88671875" style="101" customWidth="1"/>
    <col min="9788" max="9790" width="4.33203125" style="101" customWidth="1"/>
    <col min="9791" max="9791" width="6" style="101" customWidth="1"/>
    <col min="9792" max="9984" width="9.109375" style="101"/>
    <col min="9985" max="9985" width="4.109375" style="101" customWidth="1"/>
    <col min="9986" max="9986" width="32.77734375" style="101" customWidth="1"/>
    <col min="9987" max="9987" width="6" style="101" customWidth="1"/>
    <col min="9988" max="9988" width="5.88671875" style="101" customWidth="1"/>
    <col min="9989" max="9989" width="5.44140625" style="101" customWidth="1"/>
    <col min="9990" max="9990" width="6" style="101" customWidth="1"/>
    <col min="9991" max="9991" width="5.6640625" style="101" customWidth="1"/>
    <col min="9992" max="9992" width="5.5546875" style="101" customWidth="1"/>
    <col min="9993" max="9993" width="5.6640625" style="101" customWidth="1"/>
    <col min="9994" max="9994" width="5.21875" style="101" customWidth="1"/>
    <col min="9995" max="9995" width="5.6640625" style="101" customWidth="1"/>
    <col min="9996" max="9996" width="5.77734375" style="101" customWidth="1"/>
    <col min="9997" max="9997" width="6.5546875" style="101" customWidth="1"/>
    <col min="9998" max="9998" width="6.33203125" style="101" customWidth="1"/>
    <col min="9999" max="9999" width="5.5546875" style="101" customWidth="1"/>
    <col min="10000" max="10000" width="5.6640625" style="101" customWidth="1"/>
    <col min="10001" max="10008" width="5.88671875" style="101" customWidth="1"/>
    <col min="10009" max="10009" width="6.44140625" style="101" customWidth="1"/>
    <col min="10010" max="10010" width="6.21875" style="101" customWidth="1"/>
    <col min="10011" max="10011" width="6.44140625" style="101" customWidth="1"/>
    <col min="10012" max="10012" width="6.6640625" style="101" customWidth="1"/>
    <col min="10013" max="10013" width="6.33203125" style="101" customWidth="1"/>
    <col min="10014" max="10014" width="6.77734375" style="101" customWidth="1"/>
    <col min="10015" max="10015" width="6.6640625" style="101" customWidth="1"/>
    <col min="10016" max="10016" width="6.5546875" style="101" customWidth="1"/>
    <col min="10017" max="10017" width="6.6640625" style="101" customWidth="1"/>
    <col min="10018" max="10018" width="6.77734375" style="101" customWidth="1"/>
    <col min="10019" max="10020" width="6.6640625" style="101" customWidth="1"/>
    <col min="10021" max="10021" width="6.5546875" style="101" customWidth="1"/>
    <col min="10022" max="10022" width="6.33203125" style="101" customWidth="1"/>
    <col min="10023" max="10023" width="6.21875" style="101" customWidth="1"/>
    <col min="10024" max="10026" width="6.33203125" style="101" customWidth="1"/>
    <col min="10027" max="10027" width="6.44140625" style="101" customWidth="1"/>
    <col min="10028" max="10043" width="5.88671875" style="101" customWidth="1"/>
    <col min="10044" max="10046" width="4.33203125" style="101" customWidth="1"/>
    <col min="10047" max="10047" width="6" style="101" customWidth="1"/>
    <col min="10048" max="10240" width="9.109375" style="101"/>
    <col min="10241" max="10241" width="4.109375" style="101" customWidth="1"/>
    <col min="10242" max="10242" width="32.77734375" style="101" customWidth="1"/>
    <col min="10243" max="10243" width="6" style="101" customWidth="1"/>
    <col min="10244" max="10244" width="5.88671875" style="101" customWidth="1"/>
    <col min="10245" max="10245" width="5.44140625" style="101" customWidth="1"/>
    <col min="10246" max="10246" width="6" style="101" customWidth="1"/>
    <col min="10247" max="10247" width="5.6640625" style="101" customWidth="1"/>
    <col min="10248" max="10248" width="5.5546875" style="101" customWidth="1"/>
    <col min="10249" max="10249" width="5.6640625" style="101" customWidth="1"/>
    <col min="10250" max="10250" width="5.21875" style="101" customWidth="1"/>
    <col min="10251" max="10251" width="5.6640625" style="101" customWidth="1"/>
    <col min="10252" max="10252" width="5.77734375" style="101" customWidth="1"/>
    <col min="10253" max="10253" width="6.5546875" style="101" customWidth="1"/>
    <col min="10254" max="10254" width="6.33203125" style="101" customWidth="1"/>
    <col min="10255" max="10255" width="5.5546875" style="101" customWidth="1"/>
    <col min="10256" max="10256" width="5.6640625" style="101" customWidth="1"/>
    <col min="10257" max="10264" width="5.88671875" style="101" customWidth="1"/>
    <col min="10265" max="10265" width="6.44140625" style="101" customWidth="1"/>
    <col min="10266" max="10266" width="6.21875" style="101" customWidth="1"/>
    <col min="10267" max="10267" width="6.44140625" style="101" customWidth="1"/>
    <col min="10268" max="10268" width="6.6640625" style="101" customWidth="1"/>
    <col min="10269" max="10269" width="6.33203125" style="101" customWidth="1"/>
    <col min="10270" max="10270" width="6.77734375" style="101" customWidth="1"/>
    <col min="10271" max="10271" width="6.6640625" style="101" customWidth="1"/>
    <col min="10272" max="10272" width="6.5546875" style="101" customWidth="1"/>
    <col min="10273" max="10273" width="6.6640625" style="101" customWidth="1"/>
    <col min="10274" max="10274" width="6.77734375" style="101" customWidth="1"/>
    <col min="10275" max="10276" width="6.6640625" style="101" customWidth="1"/>
    <col min="10277" max="10277" width="6.5546875" style="101" customWidth="1"/>
    <col min="10278" max="10278" width="6.33203125" style="101" customWidth="1"/>
    <col min="10279" max="10279" width="6.21875" style="101" customWidth="1"/>
    <col min="10280" max="10282" width="6.33203125" style="101" customWidth="1"/>
    <col min="10283" max="10283" width="6.44140625" style="101" customWidth="1"/>
    <col min="10284" max="10299" width="5.88671875" style="101" customWidth="1"/>
    <col min="10300" max="10302" width="4.33203125" style="101" customWidth="1"/>
    <col min="10303" max="10303" width="6" style="101" customWidth="1"/>
    <col min="10304" max="10496" width="9.109375" style="101"/>
    <col min="10497" max="10497" width="4.109375" style="101" customWidth="1"/>
    <col min="10498" max="10498" width="32.77734375" style="101" customWidth="1"/>
    <col min="10499" max="10499" width="6" style="101" customWidth="1"/>
    <col min="10500" max="10500" width="5.88671875" style="101" customWidth="1"/>
    <col min="10501" max="10501" width="5.44140625" style="101" customWidth="1"/>
    <col min="10502" max="10502" width="6" style="101" customWidth="1"/>
    <col min="10503" max="10503" width="5.6640625" style="101" customWidth="1"/>
    <col min="10504" max="10504" width="5.5546875" style="101" customWidth="1"/>
    <col min="10505" max="10505" width="5.6640625" style="101" customWidth="1"/>
    <col min="10506" max="10506" width="5.21875" style="101" customWidth="1"/>
    <col min="10507" max="10507" width="5.6640625" style="101" customWidth="1"/>
    <col min="10508" max="10508" width="5.77734375" style="101" customWidth="1"/>
    <col min="10509" max="10509" width="6.5546875" style="101" customWidth="1"/>
    <col min="10510" max="10510" width="6.33203125" style="101" customWidth="1"/>
    <col min="10511" max="10511" width="5.5546875" style="101" customWidth="1"/>
    <col min="10512" max="10512" width="5.6640625" style="101" customWidth="1"/>
    <col min="10513" max="10520" width="5.88671875" style="101" customWidth="1"/>
    <col min="10521" max="10521" width="6.44140625" style="101" customWidth="1"/>
    <col min="10522" max="10522" width="6.21875" style="101" customWidth="1"/>
    <col min="10523" max="10523" width="6.44140625" style="101" customWidth="1"/>
    <col min="10524" max="10524" width="6.6640625" style="101" customWidth="1"/>
    <col min="10525" max="10525" width="6.33203125" style="101" customWidth="1"/>
    <col min="10526" max="10526" width="6.77734375" style="101" customWidth="1"/>
    <col min="10527" max="10527" width="6.6640625" style="101" customWidth="1"/>
    <col min="10528" max="10528" width="6.5546875" style="101" customWidth="1"/>
    <col min="10529" max="10529" width="6.6640625" style="101" customWidth="1"/>
    <col min="10530" max="10530" width="6.77734375" style="101" customWidth="1"/>
    <col min="10531" max="10532" width="6.6640625" style="101" customWidth="1"/>
    <col min="10533" max="10533" width="6.5546875" style="101" customWidth="1"/>
    <col min="10534" max="10534" width="6.33203125" style="101" customWidth="1"/>
    <col min="10535" max="10535" width="6.21875" style="101" customWidth="1"/>
    <col min="10536" max="10538" width="6.33203125" style="101" customWidth="1"/>
    <col min="10539" max="10539" width="6.44140625" style="101" customWidth="1"/>
    <col min="10540" max="10555" width="5.88671875" style="101" customWidth="1"/>
    <col min="10556" max="10558" width="4.33203125" style="101" customWidth="1"/>
    <col min="10559" max="10559" width="6" style="101" customWidth="1"/>
    <col min="10560" max="10752" width="9.109375" style="101"/>
    <col min="10753" max="10753" width="4.109375" style="101" customWidth="1"/>
    <col min="10754" max="10754" width="32.77734375" style="101" customWidth="1"/>
    <col min="10755" max="10755" width="6" style="101" customWidth="1"/>
    <col min="10756" max="10756" width="5.88671875" style="101" customWidth="1"/>
    <col min="10757" max="10757" width="5.44140625" style="101" customWidth="1"/>
    <col min="10758" max="10758" width="6" style="101" customWidth="1"/>
    <col min="10759" max="10759" width="5.6640625" style="101" customWidth="1"/>
    <col min="10760" max="10760" width="5.5546875" style="101" customWidth="1"/>
    <col min="10761" max="10761" width="5.6640625" style="101" customWidth="1"/>
    <col min="10762" max="10762" width="5.21875" style="101" customWidth="1"/>
    <col min="10763" max="10763" width="5.6640625" style="101" customWidth="1"/>
    <col min="10764" max="10764" width="5.77734375" style="101" customWidth="1"/>
    <col min="10765" max="10765" width="6.5546875" style="101" customWidth="1"/>
    <col min="10766" max="10766" width="6.33203125" style="101" customWidth="1"/>
    <col min="10767" max="10767" width="5.5546875" style="101" customWidth="1"/>
    <col min="10768" max="10768" width="5.6640625" style="101" customWidth="1"/>
    <col min="10769" max="10776" width="5.88671875" style="101" customWidth="1"/>
    <col min="10777" max="10777" width="6.44140625" style="101" customWidth="1"/>
    <col min="10778" max="10778" width="6.21875" style="101" customWidth="1"/>
    <col min="10779" max="10779" width="6.44140625" style="101" customWidth="1"/>
    <col min="10780" max="10780" width="6.6640625" style="101" customWidth="1"/>
    <col min="10781" max="10781" width="6.33203125" style="101" customWidth="1"/>
    <col min="10782" max="10782" width="6.77734375" style="101" customWidth="1"/>
    <col min="10783" max="10783" width="6.6640625" style="101" customWidth="1"/>
    <col min="10784" max="10784" width="6.5546875" style="101" customWidth="1"/>
    <col min="10785" max="10785" width="6.6640625" style="101" customWidth="1"/>
    <col min="10786" max="10786" width="6.77734375" style="101" customWidth="1"/>
    <col min="10787" max="10788" width="6.6640625" style="101" customWidth="1"/>
    <col min="10789" max="10789" width="6.5546875" style="101" customWidth="1"/>
    <col min="10790" max="10790" width="6.33203125" style="101" customWidth="1"/>
    <col min="10791" max="10791" width="6.21875" style="101" customWidth="1"/>
    <col min="10792" max="10794" width="6.33203125" style="101" customWidth="1"/>
    <col min="10795" max="10795" width="6.44140625" style="101" customWidth="1"/>
    <col min="10796" max="10811" width="5.88671875" style="101" customWidth="1"/>
    <col min="10812" max="10814" width="4.33203125" style="101" customWidth="1"/>
    <col min="10815" max="10815" width="6" style="101" customWidth="1"/>
    <col min="10816" max="11008" width="9.109375" style="101"/>
    <col min="11009" max="11009" width="4.109375" style="101" customWidth="1"/>
    <col min="11010" max="11010" width="32.77734375" style="101" customWidth="1"/>
    <col min="11011" max="11011" width="6" style="101" customWidth="1"/>
    <col min="11012" max="11012" width="5.88671875" style="101" customWidth="1"/>
    <col min="11013" max="11013" width="5.44140625" style="101" customWidth="1"/>
    <col min="11014" max="11014" width="6" style="101" customWidth="1"/>
    <col min="11015" max="11015" width="5.6640625" style="101" customWidth="1"/>
    <col min="11016" max="11016" width="5.5546875" style="101" customWidth="1"/>
    <col min="11017" max="11017" width="5.6640625" style="101" customWidth="1"/>
    <col min="11018" max="11018" width="5.21875" style="101" customWidth="1"/>
    <col min="11019" max="11019" width="5.6640625" style="101" customWidth="1"/>
    <col min="11020" max="11020" width="5.77734375" style="101" customWidth="1"/>
    <col min="11021" max="11021" width="6.5546875" style="101" customWidth="1"/>
    <col min="11022" max="11022" width="6.33203125" style="101" customWidth="1"/>
    <col min="11023" max="11023" width="5.5546875" style="101" customWidth="1"/>
    <col min="11024" max="11024" width="5.6640625" style="101" customWidth="1"/>
    <col min="11025" max="11032" width="5.88671875" style="101" customWidth="1"/>
    <col min="11033" max="11033" width="6.44140625" style="101" customWidth="1"/>
    <col min="11034" max="11034" width="6.21875" style="101" customWidth="1"/>
    <col min="11035" max="11035" width="6.44140625" style="101" customWidth="1"/>
    <col min="11036" max="11036" width="6.6640625" style="101" customWidth="1"/>
    <col min="11037" max="11037" width="6.33203125" style="101" customWidth="1"/>
    <col min="11038" max="11038" width="6.77734375" style="101" customWidth="1"/>
    <col min="11039" max="11039" width="6.6640625" style="101" customWidth="1"/>
    <col min="11040" max="11040" width="6.5546875" style="101" customWidth="1"/>
    <col min="11041" max="11041" width="6.6640625" style="101" customWidth="1"/>
    <col min="11042" max="11042" width="6.77734375" style="101" customWidth="1"/>
    <col min="11043" max="11044" width="6.6640625" style="101" customWidth="1"/>
    <col min="11045" max="11045" width="6.5546875" style="101" customWidth="1"/>
    <col min="11046" max="11046" width="6.33203125" style="101" customWidth="1"/>
    <col min="11047" max="11047" width="6.21875" style="101" customWidth="1"/>
    <col min="11048" max="11050" width="6.33203125" style="101" customWidth="1"/>
    <col min="11051" max="11051" width="6.44140625" style="101" customWidth="1"/>
    <col min="11052" max="11067" width="5.88671875" style="101" customWidth="1"/>
    <col min="11068" max="11070" width="4.33203125" style="101" customWidth="1"/>
    <col min="11071" max="11071" width="6" style="101" customWidth="1"/>
    <col min="11072" max="11264" width="9.109375" style="101"/>
    <col min="11265" max="11265" width="4.109375" style="101" customWidth="1"/>
    <col min="11266" max="11266" width="32.77734375" style="101" customWidth="1"/>
    <col min="11267" max="11267" width="6" style="101" customWidth="1"/>
    <col min="11268" max="11268" width="5.88671875" style="101" customWidth="1"/>
    <col min="11269" max="11269" width="5.44140625" style="101" customWidth="1"/>
    <col min="11270" max="11270" width="6" style="101" customWidth="1"/>
    <col min="11271" max="11271" width="5.6640625" style="101" customWidth="1"/>
    <col min="11272" max="11272" width="5.5546875" style="101" customWidth="1"/>
    <col min="11273" max="11273" width="5.6640625" style="101" customWidth="1"/>
    <col min="11274" max="11274" width="5.21875" style="101" customWidth="1"/>
    <col min="11275" max="11275" width="5.6640625" style="101" customWidth="1"/>
    <col min="11276" max="11276" width="5.77734375" style="101" customWidth="1"/>
    <col min="11277" max="11277" width="6.5546875" style="101" customWidth="1"/>
    <col min="11278" max="11278" width="6.33203125" style="101" customWidth="1"/>
    <col min="11279" max="11279" width="5.5546875" style="101" customWidth="1"/>
    <col min="11280" max="11280" width="5.6640625" style="101" customWidth="1"/>
    <col min="11281" max="11288" width="5.88671875" style="101" customWidth="1"/>
    <col min="11289" max="11289" width="6.44140625" style="101" customWidth="1"/>
    <col min="11290" max="11290" width="6.21875" style="101" customWidth="1"/>
    <col min="11291" max="11291" width="6.44140625" style="101" customWidth="1"/>
    <col min="11292" max="11292" width="6.6640625" style="101" customWidth="1"/>
    <col min="11293" max="11293" width="6.33203125" style="101" customWidth="1"/>
    <col min="11294" max="11294" width="6.77734375" style="101" customWidth="1"/>
    <col min="11295" max="11295" width="6.6640625" style="101" customWidth="1"/>
    <col min="11296" max="11296" width="6.5546875" style="101" customWidth="1"/>
    <col min="11297" max="11297" width="6.6640625" style="101" customWidth="1"/>
    <col min="11298" max="11298" width="6.77734375" style="101" customWidth="1"/>
    <col min="11299" max="11300" width="6.6640625" style="101" customWidth="1"/>
    <col min="11301" max="11301" width="6.5546875" style="101" customWidth="1"/>
    <col min="11302" max="11302" width="6.33203125" style="101" customWidth="1"/>
    <col min="11303" max="11303" width="6.21875" style="101" customWidth="1"/>
    <col min="11304" max="11306" width="6.33203125" style="101" customWidth="1"/>
    <col min="11307" max="11307" width="6.44140625" style="101" customWidth="1"/>
    <col min="11308" max="11323" width="5.88671875" style="101" customWidth="1"/>
    <col min="11324" max="11326" width="4.33203125" style="101" customWidth="1"/>
    <col min="11327" max="11327" width="6" style="101" customWidth="1"/>
    <col min="11328" max="11520" width="9.109375" style="101"/>
    <col min="11521" max="11521" width="4.109375" style="101" customWidth="1"/>
    <col min="11522" max="11522" width="32.77734375" style="101" customWidth="1"/>
    <col min="11523" max="11523" width="6" style="101" customWidth="1"/>
    <col min="11524" max="11524" width="5.88671875" style="101" customWidth="1"/>
    <col min="11525" max="11525" width="5.44140625" style="101" customWidth="1"/>
    <col min="11526" max="11526" width="6" style="101" customWidth="1"/>
    <col min="11527" max="11527" width="5.6640625" style="101" customWidth="1"/>
    <col min="11528" max="11528" width="5.5546875" style="101" customWidth="1"/>
    <col min="11529" max="11529" width="5.6640625" style="101" customWidth="1"/>
    <col min="11530" max="11530" width="5.21875" style="101" customWidth="1"/>
    <col min="11531" max="11531" width="5.6640625" style="101" customWidth="1"/>
    <col min="11532" max="11532" width="5.77734375" style="101" customWidth="1"/>
    <col min="11533" max="11533" width="6.5546875" style="101" customWidth="1"/>
    <col min="11534" max="11534" width="6.33203125" style="101" customWidth="1"/>
    <col min="11535" max="11535" width="5.5546875" style="101" customWidth="1"/>
    <col min="11536" max="11536" width="5.6640625" style="101" customWidth="1"/>
    <col min="11537" max="11544" width="5.88671875" style="101" customWidth="1"/>
    <col min="11545" max="11545" width="6.44140625" style="101" customWidth="1"/>
    <col min="11546" max="11546" width="6.21875" style="101" customWidth="1"/>
    <col min="11547" max="11547" width="6.44140625" style="101" customWidth="1"/>
    <col min="11548" max="11548" width="6.6640625" style="101" customWidth="1"/>
    <col min="11549" max="11549" width="6.33203125" style="101" customWidth="1"/>
    <col min="11550" max="11550" width="6.77734375" style="101" customWidth="1"/>
    <col min="11551" max="11551" width="6.6640625" style="101" customWidth="1"/>
    <col min="11552" max="11552" width="6.5546875" style="101" customWidth="1"/>
    <col min="11553" max="11553" width="6.6640625" style="101" customWidth="1"/>
    <col min="11554" max="11554" width="6.77734375" style="101" customWidth="1"/>
    <col min="11555" max="11556" width="6.6640625" style="101" customWidth="1"/>
    <col min="11557" max="11557" width="6.5546875" style="101" customWidth="1"/>
    <col min="11558" max="11558" width="6.33203125" style="101" customWidth="1"/>
    <col min="11559" max="11559" width="6.21875" style="101" customWidth="1"/>
    <col min="11560" max="11562" width="6.33203125" style="101" customWidth="1"/>
    <col min="11563" max="11563" width="6.44140625" style="101" customWidth="1"/>
    <col min="11564" max="11579" width="5.88671875" style="101" customWidth="1"/>
    <col min="11580" max="11582" width="4.33203125" style="101" customWidth="1"/>
    <col min="11583" max="11583" width="6" style="101" customWidth="1"/>
    <col min="11584" max="11776" width="9.109375" style="101"/>
    <col min="11777" max="11777" width="4.109375" style="101" customWidth="1"/>
    <col min="11778" max="11778" width="32.77734375" style="101" customWidth="1"/>
    <col min="11779" max="11779" width="6" style="101" customWidth="1"/>
    <col min="11780" max="11780" width="5.88671875" style="101" customWidth="1"/>
    <col min="11781" max="11781" width="5.44140625" style="101" customWidth="1"/>
    <col min="11782" max="11782" width="6" style="101" customWidth="1"/>
    <col min="11783" max="11783" width="5.6640625" style="101" customWidth="1"/>
    <col min="11784" max="11784" width="5.5546875" style="101" customWidth="1"/>
    <col min="11785" max="11785" width="5.6640625" style="101" customWidth="1"/>
    <col min="11786" max="11786" width="5.21875" style="101" customWidth="1"/>
    <col min="11787" max="11787" width="5.6640625" style="101" customWidth="1"/>
    <col min="11788" max="11788" width="5.77734375" style="101" customWidth="1"/>
    <col min="11789" max="11789" width="6.5546875" style="101" customWidth="1"/>
    <col min="11790" max="11790" width="6.33203125" style="101" customWidth="1"/>
    <col min="11791" max="11791" width="5.5546875" style="101" customWidth="1"/>
    <col min="11792" max="11792" width="5.6640625" style="101" customWidth="1"/>
    <col min="11793" max="11800" width="5.88671875" style="101" customWidth="1"/>
    <col min="11801" max="11801" width="6.44140625" style="101" customWidth="1"/>
    <col min="11802" max="11802" width="6.21875" style="101" customWidth="1"/>
    <col min="11803" max="11803" width="6.44140625" style="101" customWidth="1"/>
    <col min="11804" max="11804" width="6.6640625" style="101" customWidth="1"/>
    <col min="11805" max="11805" width="6.33203125" style="101" customWidth="1"/>
    <col min="11806" max="11806" width="6.77734375" style="101" customWidth="1"/>
    <col min="11807" max="11807" width="6.6640625" style="101" customWidth="1"/>
    <col min="11808" max="11808" width="6.5546875" style="101" customWidth="1"/>
    <col min="11809" max="11809" width="6.6640625" style="101" customWidth="1"/>
    <col min="11810" max="11810" width="6.77734375" style="101" customWidth="1"/>
    <col min="11811" max="11812" width="6.6640625" style="101" customWidth="1"/>
    <col min="11813" max="11813" width="6.5546875" style="101" customWidth="1"/>
    <col min="11814" max="11814" width="6.33203125" style="101" customWidth="1"/>
    <col min="11815" max="11815" width="6.21875" style="101" customWidth="1"/>
    <col min="11816" max="11818" width="6.33203125" style="101" customWidth="1"/>
    <col min="11819" max="11819" width="6.44140625" style="101" customWidth="1"/>
    <col min="11820" max="11835" width="5.88671875" style="101" customWidth="1"/>
    <col min="11836" max="11838" width="4.33203125" style="101" customWidth="1"/>
    <col min="11839" max="11839" width="6" style="101" customWidth="1"/>
    <col min="11840" max="12032" width="9.109375" style="101"/>
    <col min="12033" max="12033" width="4.109375" style="101" customWidth="1"/>
    <col min="12034" max="12034" width="32.77734375" style="101" customWidth="1"/>
    <col min="12035" max="12035" width="6" style="101" customWidth="1"/>
    <col min="12036" max="12036" width="5.88671875" style="101" customWidth="1"/>
    <col min="12037" max="12037" width="5.44140625" style="101" customWidth="1"/>
    <col min="12038" max="12038" width="6" style="101" customWidth="1"/>
    <col min="12039" max="12039" width="5.6640625" style="101" customWidth="1"/>
    <col min="12040" max="12040" width="5.5546875" style="101" customWidth="1"/>
    <col min="12041" max="12041" width="5.6640625" style="101" customWidth="1"/>
    <col min="12042" max="12042" width="5.21875" style="101" customWidth="1"/>
    <col min="12043" max="12043" width="5.6640625" style="101" customWidth="1"/>
    <col min="12044" max="12044" width="5.77734375" style="101" customWidth="1"/>
    <col min="12045" max="12045" width="6.5546875" style="101" customWidth="1"/>
    <col min="12046" max="12046" width="6.33203125" style="101" customWidth="1"/>
    <col min="12047" max="12047" width="5.5546875" style="101" customWidth="1"/>
    <col min="12048" max="12048" width="5.6640625" style="101" customWidth="1"/>
    <col min="12049" max="12056" width="5.88671875" style="101" customWidth="1"/>
    <col min="12057" max="12057" width="6.44140625" style="101" customWidth="1"/>
    <col min="12058" max="12058" width="6.21875" style="101" customWidth="1"/>
    <col min="12059" max="12059" width="6.44140625" style="101" customWidth="1"/>
    <col min="12060" max="12060" width="6.6640625" style="101" customWidth="1"/>
    <col min="12061" max="12061" width="6.33203125" style="101" customWidth="1"/>
    <col min="12062" max="12062" width="6.77734375" style="101" customWidth="1"/>
    <col min="12063" max="12063" width="6.6640625" style="101" customWidth="1"/>
    <col min="12064" max="12064" width="6.5546875" style="101" customWidth="1"/>
    <col min="12065" max="12065" width="6.6640625" style="101" customWidth="1"/>
    <col min="12066" max="12066" width="6.77734375" style="101" customWidth="1"/>
    <col min="12067" max="12068" width="6.6640625" style="101" customWidth="1"/>
    <col min="12069" max="12069" width="6.5546875" style="101" customWidth="1"/>
    <col min="12070" max="12070" width="6.33203125" style="101" customWidth="1"/>
    <col min="12071" max="12071" width="6.21875" style="101" customWidth="1"/>
    <col min="12072" max="12074" width="6.33203125" style="101" customWidth="1"/>
    <col min="12075" max="12075" width="6.44140625" style="101" customWidth="1"/>
    <col min="12076" max="12091" width="5.88671875" style="101" customWidth="1"/>
    <col min="12092" max="12094" width="4.33203125" style="101" customWidth="1"/>
    <col min="12095" max="12095" width="6" style="101" customWidth="1"/>
    <col min="12096" max="12288" width="9.109375" style="101"/>
    <col min="12289" max="12289" width="4.109375" style="101" customWidth="1"/>
    <col min="12290" max="12290" width="32.77734375" style="101" customWidth="1"/>
    <col min="12291" max="12291" width="6" style="101" customWidth="1"/>
    <col min="12292" max="12292" width="5.88671875" style="101" customWidth="1"/>
    <col min="12293" max="12293" width="5.44140625" style="101" customWidth="1"/>
    <col min="12294" max="12294" width="6" style="101" customWidth="1"/>
    <col min="12295" max="12295" width="5.6640625" style="101" customWidth="1"/>
    <col min="12296" max="12296" width="5.5546875" style="101" customWidth="1"/>
    <col min="12297" max="12297" width="5.6640625" style="101" customWidth="1"/>
    <col min="12298" max="12298" width="5.21875" style="101" customWidth="1"/>
    <col min="12299" max="12299" width="5.6640625" style="101" customWidth="1"/>
    <col min="12300" max="12300" width="5.77734375" style="101" customWidth="1"/>
    <col min="12301" max="12301" width="6.5546875" style="101" customWidth="1"/>
    <col min="12302" max="12302" width="6.33203125" style="101" customWidth="1"/>
    <col min="12303" max="12303" width="5.5546875" style="101" customWidth="1"/>
    <col min="12304" max="12304" width="5.6640625" style="101" customWidth="1"/>
    <col min="12305" max="12312" width="5.88671875" style="101" customWidth="1"/>
    <col min="12313" max="12313" width="6.44140625" style="101" customWidth="1"/>
    <col min="12314" max="12314" width="6.21875" style="101" customWidth="1"/>
    <col min="12315" max="12315" width="6.44140625" style="101" customWidth="1"/>
    <col min="12316" max="12316" width="6.6640625" style="101" customWidth="1"/>
    <col min="12317" max="12317" width="6.33203125" style="101" customWidth="1"/>
    <col min="12318" max="12318" width="6.77734375" style="101" customWidth="1"/>
    <col min="12319" max="12319" width="6.6640625" style="101" customWidth="1"/>
    <col min="12320" max="12320" width="6.5546875" style="101" customWidth="1"/>
    <col min="12321" max="12321" width="6.6640625" style="101" customWidth="1"/>
    <col min="12322" max="12322" width="6.77734375" style="101" customWidth="1"/>
    <col min="12323" max="12324" width="6.6640625" style="101" customWidth="1"/>
    <col min="12325" max="12325" width="6.5546875" style="101" customWidth="1"/>
    <col min="12326" max="12326" width="6.33203125" style="101" customWidth="1"/>
    <col min="12327" max="12327" width="6.21875" style="101" customWidth="1"/>
    <col min="12328" max="12330" width="6.33203125" style="101" customWidth="1"/>
    <col min="12331" max="12331" width="6.44140625" style="101" customWidth="1"/>
    <col min="12332" max="12347" width="5.88671875" style="101" customWidth="1"/>
    <col min="12348" max="12350" width="4.33203125" style="101" customWidth="1"/>
    <col min="12351" max="12351" width="6" style="101" customWidth="1"/>
    <col min="12352" max="12544" width="9.109375" style="101"/>
    <col min="12545" max="12545" width="4.109375" style="101" customWidth="1"/>
    <col min="12546" max="12546" width="32.77734375" style="101" customWidth="1"/>
    <col min="12547" max="12547" width="6" style="101" customWidth="1"/>
    <col min="12548" max="12548" width="5.88671875" style="101" customWidth="1"/>
    <col min="12549" max="12549" width="5.44140625" style="101" customWidth="1"/>
    <col min="12550" max="12550" width="6" style="101" customWidth="1"/>
    <col min="12551" max="12551" width="5.6640625" style="101" customWidth="1"/>
    <col min="12552" max="12552" width="5.5546875" style="101" customWidth="1"/>
    <col min="12553" max="12553" width="5.6640625" style="101" customWidth="1"/>
    <col min="12554" max="12554" width="5.21875" style="101" customWidth="1"/>
    <col min="12555" max="12555" width="5.6640625" style="101" customWidth="1"/>
    <col min="12556" max="12556" width="5.77734375" style="101" customWidth="1"/>
    <col min="12557" max="12557" width="6.5546875" style="101" customWidth="1"/>
    <col min="12558" max="12558" width="6.33203125" style="101" customWidth="1"/>
    <col min="12559" max="12559" width="5.5546875" style="101" customWidth="1"/>
    <col min="12560" max="12560" width="5.6640625" style="101" customWidth="1"/>
    <col min="12561" max="12568" width="5.88671875" style="101" customWidth="1"/>
    <col min="12569" max="12569" width="6.44140625" style="101" customWidth="1"/>
    <col min="12570" max="12570" width="6.21875" style="101" customWidth="1"/>
    <col min="12571" max="12571" width="6.44140625" style="101" customWidth="1"/>
    <col min="12572" max="12572" width="6.6640625" style="101" customWidth="1"/>
    <col min="12573" max="12573" width="6.33203125" style="101" customWidth="1"/>
    <col min="12574" max="12574" width="6.77734375" style="101" customWidth="1"/>
    <col min="12575" max="12575" width="6.6640625" style="101" customWidth="1"/>
    <col min="12576" max="12576" width="6.5546875" style="101" customWidth="1"/>
    <col min="12577" max="12577" width="6.6640625" style="101" customWidth="1"/>
    <col min="12578" max="12578" width="6.77734375" style="101" customWidth="1"/>
    <col min="12579" max="12580" width="6.6640625" style="101" customWidth="1"/>
    <col min="12581" max="12581" width="6.5546875" style="101" customWidth="1"/>
    <col min="12582" max="12582" width="6.33203125" style="101" customWidth="1"/>
    <col min="12583" max="12583" width="6.21875" style="101" customWidth="1"/>
    <col min="12584" max="12586" width="6.33203125" style="101" customWidth="1"/>
    <col min="12587" max="12587" width="6.44140625" style="101" customWidth="1"/>
    <col min="12588" max="12603" width="5.88671875" style="101" customWidth="1"/>
    <col min="12604" max="12606" width="4.33203125" style="101" customWidth="1"/>
    <col min="12607" max="12607" width="6" style="101" customWidth="1"/>
    <col min="12608" max="12800" width="9.109375" style="101"/>
    <col min="12801" max="12801" width="4.109375" style="101" customWidth="1"/>
    <col min="12802" max="12802" width="32.77734375" style="101" customWidth="1"/>
    <col min="12803" max="12803" width="6" style="101" customWidth="1"/>
    <col min="12804" max="12804" width="5.88671875" style="101" customWidth="1"/>
    <col min="12805" max="12805" width="5.44140625" style="101" customWidth="1"/>
    <col min="12806" max="12806" width="6" style="101" customWidth="1"/>
    <col min="12807" max="12807" width="5.6640625" style="101" customWidth="1"/>
    <col min="12808" max="12808" width="5.5546875" style="101" customWidth="1"/>
    <col min="12809" max="12809" width="5.6640625" style="101" customWidth="1"/>
    <col min="12810" max="12810" width="5.21875" style="101" customWidth="1"/>
    <col min="12811" max="12811" width="5.6640625" style="101" customWidth="1"/>
    <col min="12812" max="12812" width="5.77734375" style="101" customWidth="1"/>
    <col min="12813" max="12813" width="6.5546875" style="101" customWidth="1"/>
    <col min="12814" max="12814" width="6.33203125" style="101" customWidth="1"/>
    <col min="12815" max="12815" width="5.5546875" style="101" customWidth="1"/>
    <col min="12816" max="12816" width="5.6640625" style="101" customWidth="1"/>
    <col min="12817" max="12824" width="5.88671875" style="101" customWidth="1"/>
    <col min="12825" max="12825" width="6.44140625" style="101" customWidth="1"/>
    <col min="12826" max="12826" width="6.21875" style="101" customWidth="1"/>
    <col min="12827" max="12827" width="6.44140625" style="101" customWidth="1"/>
    <col min="12828" max="12828" width="6.6640625" style="101" customWidth="1"/>
    <col min="12829" max="12829" width="6.33203125" style="101" customWidth="1"/>
    <col min="12830" max="12830" width="6.77734375" style="101" customWidth="1"/>
    <col min="12831" max="12831" width="6.6640625" style="101" customWidth="1"/>
    <col min="12832" max="12832" width="6.5546875" style="101" customWidth="1"/>
    <col min="12833" max="12833" width="6.6640625" style="101" customWidth="1"/>
    <col min="12834" max="12834" width="6.77734375" style="101" customWidth="1"/>
    <col min="12835" max="12836" width="6.6640625" style="101" customWidth="1"/>
    <col min="12837" max="12837" width="6.5546875" style="101" customWidth="1"/>
    <col min="12838" max="12838" width="6.33203125" style="101" customWidth="1"/>
    <col min="12839" max="12839" width="6.21875" style="101" customWidth="1"/>
    <col min="12840" max="12842" width="6.33203125" style="101" customWidth="1"/>
    <col min="12843" max="12843" width="6.44140625" style="101" customWidth="1"/>
    <col min="12844" max="12859" width="5.88671875" style="101" customWidth="1"/>
    <col min="12860" max="12862" width="4.33203125" style="101" customWidth="1"/>
    <col min="12863" max="12863" width="6" style="101" customWidth="1"/>
    <col min="12864" max="13056" width="9.109375" style="101"/>
    <col min="13057" max="13057" width="4.109375" style="101" customWidth="1"/>
    <col min="13058" max="13058" width="32.77734375" style="101" customWidth="1"/>
    <col min="13059" max="13059" width="6" style="101" customWidth="1"/>
    <col min="13060" max="13060" width="5.88671875" style="101" customWidth="1"/>
    <col min="13061" max="13061" width="5.44140625" style="101" customWidth="1"/>
    <col min="13062" max="13062" width="6" style="101" customWidth="1"/>
    <col min="13063" max="13063" width="5.6640625" style="101" customWidth="1"/>
    <col min="13064" max="13064" width="5.5546875" style="101" customWidth="1"/>
    <col min="13065" max="13065" width="5.6640625" style="101" customWidth="1"/>
    <col min="13066" max="13066" width="5.21875" style="101" customWidth="1"/>
    <col min="13067" max="13067" width="5.6640625" style="101" customWidth="1"/>
    <col min="13068" max="13068" width="5.77734375" style="101" customWidth="1"/>
    <col min="13069" max="13069" width="6.5546875" style="101" customWidth="1"/>
    <col min="13070" max="13070" width="6.33203125" style="101" customWidth="1"/>
    <col min="13071" max="13071" width="5.5546875" style="101" customWidth="1"/>
    <col min="13072" max="13072" width="5.6640625" style="101" customWidth="1"/>
    <col min="13073" max="13080" width="5.88671875" style="101" customWidth="1"/>
    <col min="13081" max="13081" width="6.44140625" style="101" customWidth="1"/>
    <col min="13082" max="13082" width="6.21875" style="101" customWidth="1"/>
    <col min="13083" max="13083" width="6.44140625" style="101" customWidth="1"/>
    <col min="13084" max="13084" width="6.6640625" style="101" customWidth="1"/>
    <col min="13085" max="13085" width="6.33203125" style="101" customWidth="1"/>
    <col min="13086" max="13086" width="6.77734375" style="101" customWidth="1"/>
    <col min="13087" max="13087" width="6.6640625" style="101" customWidth="1"/>
    <col min="13088" max="13088" width="6.5546875" style="101" customWidth="1"/>
    <col min="13089" max="13089" width="6.6640625" style="101" customWidth="1"/>
    <col min="13090" max="13090" width="6.77734375" style="101" customWidth="1"/>
    <col min="13091" max="13092" width="6.6640625" style="101" customWidth="1"/>
    <col min="13093" max="13093" width="6.5546875" style="101" customWidth="1"/>
    <col min="13094" max="13094" width="6.33203125" style="101" customWidth="1"/>
    <col min="13095" max="13095" width="6.21875" style="101" customWidth="1"/>
    <col min="13096" max="13098" width="6.33203125" style="101" customWidth="1"/>
    <col min="13099" max="13099" width="6.44140625" style="101" customWidth="1"/>
    <col min="13100" max="13115" width="5.88671875" style="101" customWidth="1"/>
    <col min="13116" max="13118" width="4.33203125" style="101" customWidth="1"/>
    <col min="13119" max="13119" width="6" style="101" customWidth="1"/>
    <col min="13120" max="13312" width="9.109375" style="101"/>
    <col min="13313" max="13313" width="4.109375" style="101" customWidth="1"/>
    <col min="13314" max="13314" width="32.77734375" style="101" customWidth="1"/>
    <col min="13315" max="13315" width="6" style="101" customWidth="1"/>
    <col min="13316" max="13316" width="5.88671875" style="101" customWidth="1"/>
    <col min="13317" max="13317" width="5.44140625" style="101" customWidth="1"/>
    <col min="13318" max="13318" width="6" style="101" customWidth="1"/>
    <col min="13319" max="13319" width="5.6640625" style="101" customWidth="1"/>
    <col min="13320" max="13320" width="5.5546875" style="101" customWidth="1"/>
    <col min="13321" max="13321" width="5.6640625" style="101" customWidth="1"/>
    <col min="13322" max="13322" width="5.21875" style="101" customWidth="1"/>
    <col min="13323" max="13323" width="5.6640625" style="101" customWidth="1"/>
    <col min="13324" max="13324" width="5.77734375" style="101" customWidth="1"/>
    <col min="13325" max="13325" width="6.5546875" style="101" customWidth="1"/>
    <col min="13326" max="13326" width="6.33203125" style="101" customWidth="1"/>
    <col min="13327" max="13327" width="5.5546875" style="101" customWidth="1"/>
    <col min="13328" max="13328" width="5.6640625" style="101" customWidth="1"/>
    <col min="13329" max="13336" width="5.88671875" style="101" customWidth="1"/>
    <col min="13337" max="13337" width="6.44140625" style="101" customWidth="1"/>
    <col min="13338" max="13338" width="6.21875" style="101" customWidth="1"/>
    <col min="13339" max="13339" width="6.44140625" style="101" customWidth="1"/>
    <col min="13340" max="13340" width="6.6640625" style="101" customWidth="1"/>
    <col min="13341" max="13341" width="6.33203125" style="101" customWidth="1"/>
    <col min="13342" max="13342" width="6.77734375" style="101" customWidth="1"/>
    <col min="13343" max="13343" width="6.6640625" style="101" customWidth="1"/>
    <col min="13344" max="13344" width="6.5546875" style="101" customWidth="1"/>
    <col min="13345" max="13345" width="6.6640625" style="101" customWidth="1"/>
    <col min="13346" max="13346" width="6.77734375" style="101" customWidth="1"/>
    <col min="13347" max="13348" width="6.6640625" style="101" customWidth="1"/>
    <col min="13349" max="13349" width="6.5546875" style="101" customWidth="1"/>
    <col min="13350" max="13350" width="6.33203125" style="101" customWidth="1"/>
    <col min="13351" max="13351" width="6.21875" style="101" customWidth="1"/>
    <col min="13352" max="13354" width="6.33203125" style="101" customWidth="1"/>
    <col min="13355" max="13355" width="6.44140625" style="101" customWidth="1"/>
    <col min="13356" max="13371" width="5.88671875" style="101" customWidth="1"/>
    <col min="13372" max="13374" width="4.33203125" style="101" customWidth="1"/>
    <col min="13375" max="13375" width="6" style="101" customWidth="1"/>
    <col min="13376" max="13568" width="9.109375" style="101"/>
    <col min="13569" max="13569" width="4.109375" style="101" customWidth="1"/>
    <col min="13570" max="13570" width="32.77734375" style="101" customWidth="1"/>
    <col min="13571" max="13571" width="6" style="101" customWidth="1"/>
    <col min="13572" max="13572" width="5.88671875" style="101" customWidth="1"/>
    <col min="13573" max="13573" width="5.44140625" style="101" customWidth="1"/>
    <col min="13574" max="13574" width="6" style="101" customWidth="1"/>
    <col min="13575" max="13575" width="5.6640625" style="101" customWidth="1"/>
    <col min="13576" max="13576" width="5.5546875" style="101" customWidth="1"/>
    <col min="13577" max="13577" width="5.6640625" style="101" customWidth="1"/>
    <col min="13578" max="13578" width="5.21875" style="101" customWidth="1"/>
    <col min="13579" max="13579" width="5.6640625" style="101" customWidth="1"/>
    <col min="13580" max="13580" width="5.77734375" style="101" customWidth="1"/>
    <col min="13581" max="13581" width="6.5546875" style="101" customWidth="1"/>
    <col min="13582" max="13582" width="6.33203125" style="101" customWidth="1"/>
    <col min="13583" max="13583" width="5.5546875" style="101" customWidth="1"/>
    <col min="13584" max="13584" width="5.6640625" style="101" customWidth="1"/>
    <col min="13585" max="13592" width="5.88671875" style="101" customWidth="1"/>
    <col min="13593" max="13593" width="6.44140625" style="101" customWidth="1"/>
    <col min="13594" max="13594" width="6.21875" style="101" customWidth="1"/>
    <col min="13595" max="13595" width="6.44140625" style="101" customWidth="1"/>
    <col min="13596" max="13596" width="6.6640625" style="101" customWidth="1"/>
    <col min="13597" max="13597" width="6.33203125" style="101" customWidth="1"/>
    <col min="13598" max="13598" width="6.77734375" style="101" customWidth="1"/>
    <col min="13599" max="13599" width="6.6640625" style="101" customWidth="1"/>
    <col min="13600" max="13600" width="6.5546875" style="101" customWidth="1"/>
    <col min="13601" max="13601" width="6.6640625" style="101" customWidth="1"/>
    <col min="13602" max="13602" width="6.77734375" style="101" customWidth="1"/>
    <col min="13603" max="13604" width="6.6640625" style="101" customWidth="1"/>
    <col min="13605" max="13605" width="6.5546875" style="101" customWidth="1"/>
    <col min="13606" max="13606" width="6.33203125" style="101" customWidth="1"/>
    <col min="13607" max="13607" width="6.21875" style="101" customWidth="1"/>
    <col min="13608" max="13610" width="6.33203125" style="101" customWidth="1"/>
    <col min="13611" max="13611" width="6.44140625" style="101" customWidth="1"/>
    <col min="13612" max="13627" width="5.88671875" style="101" customWidth="1"/>
    <col min="13628" max="13630" width="4.33203125" style="101" customWidth="1"/>
    <col min="13631" max="13631" width="6" style="101" customWidth="1"/>
    <col min="13632" max="13824" width="9.109375" style="101"/>
    <col min="13825" max="13825" width="4.109375" style="101" customWidth="1"/>
    <col min="13826" max="13826" width="32.77734375" style="101" customWidth="1"/>
    <col min="13827" max="13827" width="6" style="101" customWidth="1"/>
    <col min="13828" max="13828" width="5.88671875" style="101" customWidth="1"/>
    <col min="13829" max="13829" width="5.44140625" style="101" customWidth="1"/>
    <col min="13830" max="13830" width="6" style="101" customWidth="1"/>
    <col min="13831" max="13831" width="5.6640625" style="101" customWidth="1"/>
    <col min="13832" max="13832" width="5.5546875" style="101" customWidth="1"/>
    <col min="13833" max="13833" width="5.6640625" style="101" customWidth="1"/>
    <col min="13834" max="13834" width="5.21875" style="101" customWidth="1"/>
    <col min="13835" max="13835" width="5.6640625" style="101" customWidth="1"/>
    <col min="13836" max="13836" width="5.77734375" style="101" customWidth="1"/>
    <col min="13837" max="13837" width="6.5546875" style="101" customWidth="1"/>
    <col min="13838" max="13838" width="6.33203125" style="101" customWidth="1"/>
    <col min="13839" max="13839" width="5.5546875" style="101" customWidth="1"/>
    <col min="13840" max="13840" width="5.6640625" style="101" customWidth="1"/>
    <col min="13841" max="13848" width="5.88671875" style="101" customWidth="1"/>
    <col min="13849" max="13849" width="6.44140625" style="101" customWidth="1"/>
    <col min="13850" max="13850" width="6.21875" style="101" customWidth="1"/>
    <col min="13851" max="13851" width="6.44140625" style="101" customWidth="1"/>
    <col min="13852" max="13852" width="6.6640625" style="101" customWidth="1"/>
    <col min="13853" max="13853" width="6.33203125" style="101" customWidth="1"/>
    <col min="13854" max="13854" width="6.77734375" style="101" customWidth="1"/>
    <col min="13855" max="13855" width="6.6640625" style="101" customWidth="1"/>
    <col min="13856" max="13856" width="6.5546875" style="101" customWidth="1"/>
    <col min="13857" max="13857" width="6.6640625" style="101" customWidth="1"/>
    <col min="13858" max="13858" width="6.77734375" style="101" customWidth="1"/>
    <col min="13859" max="13860" width="6.6640625" style="101" customWidth="1"/>
    <col min="13861" max="13861" width="6.5546875" style="101" customWidth="1"/>
    <col min="13862" max="13862" width="6.33203125" style="101" customWidth="1"/>
    <col min="13863" max="13863" width="6.21875" style="101" customWidth="1"/>
    <col min="13864" max="13866" width="6.33203125" style="101" customWidth="1"/>
    <col min="13867" max="13867" width="6.44140625" style="101" customWidth="1"/>
    <col min="13868" max="13883" width="5.88671875" style="101" customWidth="1"/>
    <col min="13884" max="13886" width="4.33203125" style="101" customWidth="1"/>
    <col min="13887" max="13887" width="6" style="101" customWidth="1"/>
    <col min="13888" max="14080" width="9.109375" style="101"/>
    <col min="14081" max="14081" width="4.109375" style="101" customWidth="1"/>
    <col min="14082" max="14082" width="32.77734375" style="101" customWidth="1"/>
    <col min="14083" max="14083" width="6" style="101" customWidth="1"/>
    <col min="14084" max="14084" width="5.88671875" style="101" customWidth="1"/>
    <col min="14085" max="14085" width="5.44140625" style="101" customWidth="1"/>
    <col min="14086" max="14086" width="6" style="101" customWidth="1"/>
    <col min="14087" max="14087" width="5.6640625" style="101" customWidth="1"/>
    <col min="14088" max="14088" width="5.5546875" style="101" customWidth="1"/>
    <col min="14089" max="14089" width="5.6640625" style="101" customWidth="1"/>
    <col min="14090" max="14090" width="5.21875" style="101" customWidth="1"/>
    <col min="14091" max="14091" width="5.6640625" style="101" customWidth="1"/>
    <col min="14092" max="14092" width="5.77734375" style="101" customWidth="1"/>
    <col min="14093" max="14093" width="6.5546875" style="101" customWidth="1"/>
    <col min="14094" max="14094" width="6.33203125" style="101" customWidth="1"/>
    <col min="14095" max="14095" width="5.5546875" style="101" customWidth="1"/>
    <col min="14096" max="14096" width="5.6640625" style="101" customWidth="1"/>
    <col min="14097" max="14104" width="5.88671875" style="101" customWidth="1"/>
    <col min="14105" max="14105" width="6.44140625" style="101" customWidth="1"/>
    <col min="14106" max="14106" width="6.21875" style="101" customWidth="1"/>
    <col min="14107" max="14107" width="6.44140625" style="101" customWidth="1"/>
    <col min="14108" max="14108" width="6.6640625" style="101" customWidth="1"/>
    <col min="14109" max="14109" width="6.33203125" style="101" customWidth="1"/>
    <col min="14110" max="14110" width="6.77734375" style="101" customWidth="1"/>
    <col min="14111" max="14111" width="6.6640625" style="101" customWidth="1"/>
    <col min="14112" max="14112" width="6.5546875" style="101" customWidth="1"/>
    <col min="14113" max="14113" width="6.6640625" style="101" customWidth="1"/>
    <col min="14114" max="14114" width="6.77734375" style="101" customWidth="1"/>
    <col min="14115" max="14116" width="6.6640625" style="101" customWidth="1"/>
    <col min="14117" max="14117" width="6.5546875" style="101" customWidth="1"/>
    <col min="14118" max="14118" width="6.33203125" style="101" customWidth="1"/>
    <col min="14119" max="14119" width="6.21875" style="101" customWidth="1"/>
    <col min="14120" max="14122" width="6.33203125" style="101" customWidth="1"/>
    <col min="14123" max="14123" width="6.44140625" style="101" customWidth="1"/>
    <col min="14124" max="14139" width="5.88671875" style="101" customWidth="1"/>
    <col min="14140" max="14142" width="4.33203125" style="101" customWidth="1"/>
    <col min="14143" max="14143" width="6" style="101" customWidth="1"/>
    <col min="14144" max="14336" width="9.109375" style="101"/>
    <col min="14337" max="14337" width="4.109375" style="101" customWidth="1"/>
    <col min="14338" max="14338" width="32.77734375" style="101" customWidth="1"/>
    <col min="14339" max="14339" width="6" style="101" customWidth="1"/>
    <col min="14340" max="14340" width="5.88671875" style="101" customWidth="1"/>
    <col min="14341" max="14341" width="5.44140625" style="101" customWidth="1"/>
    <col min="14342" max="14342" width="6" style="101" customWidth="1"/>
    <col min="14343" max="14343" width="5.6640625" style="101" customWidth="1"/>
    <col min="14344" max="14344" width="5.5546875" style="101" customWidth="1"/>
    <col min="14345" max="14345" width="5.6640625" style="101" customWidth="1"/>
    <col min="14346" max="14346" width="5.21875" style="101" customWidth="1"/>
    <col min="14347" max="14347" width="5.6640625" style="101" customWidth="1"/>
    <col min="14348" max="14348" width="5.77734375" style="101" customWidth="1"/>
    <col min="14349" max="14349" width="6.5546875" style="101" customWidth="1"/>
    <col min="14350" max="14350" width="6.33203125" style="101" customWidth="1"/>
    <col min="14351" max="14351" width="5.5546875" style="101" customWidth="1"/>
    <col min="14352" max="14352" width="5.6640625" style="101" customWidth="1"/>
    <col min="14353" max="14360" width="5.88671875" style="101" customWidth="1"/>
    <col min="14361" max="14361" width="6.44140625" style="101" customWidth="1"/>
    <col min="14362" max="14362" width="6.21875" style="101" customWidth="1"/>
    <col min="14363" max="14363" width="6.44140625" style="101" customWidth="1"/>
    <col min="14364" max="14364" width="6.6640625" style="101" customWidth="1"/>
    <col min="14365" max="14365" width="6.33203125" style="101" customWidth="1"/>
    <col min="14366" max="14366" width="6.77734375" style="101" customWidth="1"/>
    <col min="14367" max="14367" width="6.6640625" style="101" customWidth="1"/>
    <col min="14368" max="14368" width="6.5546875" style="101" customWidth="1"/>
    <col min="14369" max="14369" width="6.6640625" style="101" customWidth="1"/>
    <col min="14370" max="14370" width="6.77734375" style="101" customWidth="1"/>
    <col min="14371" max="14372" width="6.6640625" style="101" customWidth="1"/>
    <col min="14373" max="14373" width="6.5546875" style="101" customWidth="1"/>
    <col min="14374" max="14374" width="6.33203125" style="101" customWidth="1"/>
    <col min="14375" max="14375" width="6.21875" style="101" customWidth="1"/>
    <col min="14376" max="14378" width="6.33203125" style="101" customWidth="1"/>
    <col min="14379" max="14379" width="6.44140625" style="101" customWidth="1"/>
    <col min="14380" max="14395" width="5.88671875" style="101" customWidth="1"/>
    <col min="14396" max="14398" width="4.33203125" style="101" customWidth="1"/>
    <col min="14399" max="14399" width="6" style="101" customWidth="1"/>
    <col min="14400" max="14592" width="9.109375" style="101"/>
    <col min="14593" max="14593" width="4.109375" style="101" customWidth="1"/>
    <col min="14594" max="14594" width="32.77734375" style="101" customWidth="1"/>
    <col min="14595" max="14595" width="6" style="101" customWidth="1"/>
    <col min="14596" max="14596" width="5.88671875" style="101" customWidth="1"/>
    <col min="14597" max="14597" width="5.44140625" style="101" customWidth="1"/>
    <col min="14598" max="14598" width="6" style="101" customWidth="1"/>
    <col min="14599" max="14599" width="5.6640625" style="101" customWidth="1"/>
    <col min="14600" max="14600" width="5.5546875" style="101" customWidth="1"/>
    <col min="14601" max="14601" width="5.6640625" style="101" customWidth="1"/>
    <col min="14602" max="14602" width="5.21875" style="101" customWidth="1"/>
    <col min="14603" max="14603" width="5.6640625" style="101" customWidth="1"/>
    <col min="14604" max="14604" width="5.77734375" style="101" customWidth="1"/>
    <col min="14605" max="14605" width="6.5546875" style="101" customWidth="1"/>
    <col min="14606" max="14606" width="6.33203125" style="101" customWidth="1"/>
    <col min="14607" max="14607" width="5.5546875" style="101" customWidth="1"/>
    <col min="14608" max="14608" width="5.6640625" style="101" customWidth="1"/>
    <col min="14609" max="14616" width="5.88671875" style="101" customWidth="1"/>
    <col min="14617" max="14617" width="6.44140625" style="101" customWidth="1"/>
    <col min="14618" max="14618" width="6.21875" style="101" customWidth="1"/>
    <col min="14619" max="14619" width="6.44140625" style="101" customWidth="1"/>
    <col min="14620" max="14620" width="6.6640625" style="101" customWidth="1"/>
    <col min="14621" max="14621" width="6.33203125" style="101" customWidth="1"/>
    <col min="14622" max="14622" width="6.77734375" style="101" customWidth="1"/>
    <col min="14623" max="14623" width="6.6640625" style="101" customWidth="1"/>
    <col min="14624" max="14624" width="6.5546875" style="101" customWidth="1"/>
    <col min="14625" max="14625" width="6.6640625" style="101" customWidth="1"/>
    <col min="14626" max="14626" width="6.77734375" style="101" customWidth="1"/>
    <col min="14627" max="14628" width="6.6640625" style="101" customWidth="1"/>
    <col min="14629" max="14629" width="6.5546875" style="101" customWidth="1"/>
    <col min="14630" max="14630" width="6.33203125" style="101" customWidth="1"/>
    <col min="14631" max="14631" width="6.21875" style="101" customWidth="1"/>
    <col min="14632" max="14634" width="6.33203125" style="101" customWidth="1"/>
    <col min="14635" max="14635" width="6.44140625" style="101" customWidth="1"/>
    <col min="14636" max="14651" width="5.88671875" style="101" customWidth="1"/>
    <col min="14652" max="14654" width="4.33203125" style="101" customWidth="1"/>
    <col min="14655" max="14655" width="6" style="101" customWidth="1"/>
    <col min="14656" max="14848" width="9.109375" style="101"/>
    <col min="14849" max="14849" width="4.109375" style="101" customWidth="1"/>
    <col min="14850" max="14850" width="32.77734375" style="101" customWidth="1"/>
    <col min="14851" max="14851" width="6" style="101" customWidth="1"/>
    <col min="14852" max="14852" width="5.88671875" style="101" customWidth="1"/>
    <col min="14853" max="14853" width="5.44140625" style="101" customWidth="1"/>
    <col min="14854" max="14854" width="6" style="101" customWidth="1"/>
    <col min="14855" max="14855" width="5.6640625" style="101" customWidth="1"/>
    <col min="14856" max="14856" width="5.5546875" style="101" customWidth="1"/>
    <col min="14857" max="14857" width="5.6640625" style="101" customWidth="1"/>
    <col min="14858" max="14858" width="5.21875" style="101" customWidth="1"/>
    <col min="14859" max="14859" width="5.6640625" style="101" customWidth="1"/>
    <col min="14860" max="14860" width="5.77734375" style="101" customWidth="1"/>
    <col min="14861" max="14861" width="6.5546875" style="101" customWidth="1"/>
    <col min="14862" max="14862" width="6.33203125" style="101" customWidth="1"/>
    <col min="14863" max="14863" width="5.5546875" style="101" customWidth="1"/>
    <col min="14864" max="14864" width="5.6640625" style="101" customWidth="1"/>
    <col min="14865" max="14872" width="5.88671875" style="101" customWidth="1"/>
    <col min="14873" max="14873" width="6.44140625" style="101" customWidth="1"/>
    <col min="14874" max="14874" width="6.21875" style="101" customWidth="1"/>
    <col min="14875" max="14875" width="6.44140625" style="101" customWidth="1"/>
    <col min="14876" max="14876" width="6.6640625" style="101" customWidth="1"/>
    <col min="14877" max="14877" width="6.33203125" style="101" customWidth="1"/>
    <col min="14878" max="14878" width="6.77734375" style="101" customWidth="1"/>
    <col min="14879" max="14879" width="6.6640625" style="101" customWidth="1"/>
    <col min="14880" max="14880" width="6.5546875" style="101" customWidth="1"/>
    <col min="14881" max="14881" width="6.6640625" style="101" customWidth="1"/>
    <col min="14882" max="14882" width="6.77734375" style="101" customWidth="1"/>
    <col min="14883" max="14884" width="6.6640625" style="101" customWidth="1"/>
    <col min="14885" max="14885" width="6.5546875" style="101" customWidth="1"/>
    <col min="14886" max="14886" width="6.33203125" style="101" customWidth="1"/>
    <col min="14887" max="14887" width="6.21875" style="101" customWidth="1"/>
    <col min="14888" max="14890" width="6.33203125" style="101" customWidth="1"/>
    <col min="14891" max="14891" width="6.44140625" style="101" customWidth="1"/>
    <col min="14892" max="14907" width="5.88671875" style="101" customWidth="1"/>
    <col min="14908" max="14910" width="4.33203125" style="101" customWidth="1"/>
    <col min="14911" max="14911" width="6" style="101" customWidth="1"/>
    <col min="14912" max="15104" width="9.109375" style="101"/>
    <col min="15105" max="15105" width="4.109375" style="101" customWidth="1"/>
    <col min="15106" max="15106" width="32.77734375" style="101" customWidth="1"/>
    <col min="15107" max="15107" width="6" style="101" customWidth="1"/>
    <col min="15108" max="15108" width="5.88671875" style="101" customWidth="1"/>
    <col min="15109" max="15109" width="5.44140625" style="101" customWidth="1"/>
    <col min="15110" max="15110" width="6" style="101" customWidth="1"/>
    <col min="15111" max="15111" width="5.6640625" style="101" customWidth="1"/>
    <col min="15112" max="15112" width="5.5546875" style="101" customWidth="1"/>
    <col min="15113" max="15113" width="5.6640625" style="101" customWidth="1"/>
    <col min="15114" max="15114" width="5.21875" style="101" customWidth="1"/>
    <col min="15115" max="15115" width="5.6640625" style="101" customWidth="1"/>
    <col min="15116" max="15116" width="5.77734375" style="101" customWidth="1"/>
    <col min="15117" max="15117" width="6.5546875" style="101" customWidth="1"/>
    <col min="15118" max="15118" width="6.33203125" style="101" customWidth="1"/>
    <col min="15119" max="15119" width="5.5546875" style="101" customWidth="1"/>
    <col min="15120" max="15120" width="5.6640625" style="101" customWidth="1"/>
    <col min="15121" max="15128" width="5.88671875" style="101" customWidth="1"/>
    <col min="15129" max="15129" width="6.44140625" style="101" customWidth="1"/>
    <col min="15130" max="15130" width="6.21875" style="101" customWidth="1"/>
    <col min="15131" max="15131" width="6.44140625" style="101" customWidth="1"/>
    <col min="15132" max="15132" width="6.6640625" style="101" customWidth="1"/>
    <col min="15133" max="15133" width="6.33203125" style="101" customWidth="1"/>
    <col min="15134" max="15134" width="6.77734375" style="101" customWidth="1"/>
    <col min="15135" max="15135" width="6.6640625" style="101" customWidth="1"/>
    <col min="15136" max="15136" width="6.5546875" style="101" customWidth="1"/>
    <col min="15137" max="15137" width="6.6640625" style="101" customWidth="1"/>
    <col min="15138" max="15138" width="6.77734375" style="101" customWidth="1"/>
    <col min="15139" max="15140" width="6.6640625" style="101" customWidth="1"/>
    <col min="15141" max="15141" width="6.5546875" style="101" customWidth="1"/>
    <col min="15142" max="15142" width="6.33203125" style="101" customWidth="1"/>
    <col min="15143" max="15143" width="6.21875" style="101" customWidth="1"/>
    <col min="15144" max="15146" width="6.33203125" style="101" customWidth="1"/>
    <col min="15147" max="15147" width="6.44140625" style="101" customWidth="1"/>
    <col min="15148" max="15163" width="5.88671875" style="101" customWidth="1"/>
    <col min="15164" max="15166" width="4.33203125" style="101" customWidth="1"/>
    <col min="15167" max="15167" width="6" style="101" customWidth="1"/>
    <col min="15168" max="15360" width="9.109375" style="101"/>
    <col min="15361" max="15361" width="4.109375" style="101" customWidth="1"/>
    <col min="15362" max="15362" width="32.77734375" style="101" customWidth="1"/>
    <col min="15363" max="15363" width="6" style="101" customWidth="1"/>
    <col min="15364" max="15364" width="5.88671875" style="101" customWidth="1"/>
    <col min="15365" max="15365" width="5.44140625" style="101" customWidth="1"/>
    <col min="15366" max="15366" width="6" style="101" customWidth="1"/>
    <col min="15367" max="15367" width="5.6640625" style="101" customWidth="1"/>
    <col min="15368" max="15368" width="5.5546875" style="101" customWidth="1"/>
    <col min="15369" max="15369" width="5.6640625" style="101" customWidth="1"/>
    <col min="15370" max="15370" width="5.21875" style="101" customWidth="1"/>
    <col min="15371" max="15371" width="5.6640625" style="101" customWidth="1"/>
    <col min="15372" max="15372" width="5.77734375" style="101" customWidth="1"/>
    <col min="15373" max="15373" width="6.5546875" style="101" customWidth="1"/>
    <col min="15374" max="15374" width="6.33203125" style="101" customWidth="1"/>
    <col min="15375" max="15375" width="5.5546875" style="101" customWidth="1"/>
    <col min="15376" max="15376" width="5.6640625" style="101" customWidth="1"/>
    <col min="15377" max="15384" width="5.88671875" style="101" customWidth="1"/>
    <col min="15385" max="15385" width="6.44140625" style="101" customWidth="1"/>
    <col min="15386" max="15386" width="6.21875" style="101" customWidth="1"/>
    <col min="15387" max="15387" width="6.44140625" style="101" customWidth="1"/>
    <col min="15388" max="15388" width="6.6640625" style="101" customWidth="1"/>
    <col min="15389" max="15389" width="6.33203125" style="101" customWidth="1"/>
    <col min="15390" max="15390" width="6.77734375" style="101" customWidth="1"/>
    <col min="15391" max="15391" width="6.6640625" style="101" customWidth="1"/>
    <col min="15392" max="15392" width="6.5546875" style="101" customWidth="1"/>
    <col min="15393" max="15393" width="6.6640625" style="101" customWidth="1"/>
    <col min="15394" max="15394" width="6.77734375" style="101" customWidth="1"/>
    <col min="15395" max="15396" width="6.6640625" style="101" customWidth="1"/>
    <col min="15397" max="15397" width="6.5546875" style="101" customWidth="1"/>
    <col min="15398" max="15398" width="6.33203125" style="101" customWidth="1"/>
    <col min="15399" max="15399" width="6.21875" style="101" customWidth="1"/>
    <col min="15400" max="15402" width="6.33203125" style="101" customWidth="1"/>
    <col min="15403" max="15403" width="6.44140625" style="101" customWidth="1"/>
    <col min="15404" max="15419" width="5.88671875" style="101" customWidth="1"/>
    <col min="15420" max="15422" width="4.33203125" style="101" customWidth="1"/>
    <col min="15423" max="15423" width="6" style="101" customWidth="1"/>
    <col min="15424" max="15616" width="9.109375" style="101"/>
    <col min="15617" max="15617" width="4.109375" style="101" customWidth="1"/>
    <col min="15618" max="15618" width="32.77734375" style="101" customWidth="1"/>
    <col min="15619" max="15619" width="6" style="101" customWidth="1"/>
    <col min="15620" max="15620" width="5.88671875" style="101" customWidth="1"/>
    <col min="15621" max="15621" width="5.44140625" style="101" customWidth="1"/>
    <col min="15622" max="15622" width="6" style="101" customWidth="1"/>
    <col min="15623" max="15623" width="5.6640625" style="101" customWidth="1"/>
    <col min="15624" max="15624" width="5.5546875" style="101" customWidth="1"/>
    <col min="15625" max="15625" width="5.6640625" style="101" customWidth="1"/>
    <col min="15626" max="15626" width="5.21875" style="101" customWidth="1"/>
    <col min="15627" max="15627" width="5.6640625" style="101" customWidth="1"/>
    <col min="15628" max="15628" width="5.77734375" style="101" customWidth="1"/>
    <col min="15629" max="15629" width="6.5546875" style="101" customWidth="1"/>
    <col min="15630" max="15630" width="6.33203125" style="101" customWidth="1"/>
    <col min="15631" max="15631" width="5.5546875" style="101" customWidth="1"/>
    <col min="15632" max="15632" width="5.6640625" style="101" customWidth="1"/>
    <col min="15633" max="15640" width="5.88671875" style="101" customWidth="1"/>
    <col min="15641" max="15641" width="6.44140625" style="101" customWidth="1"/>
    <col min="15642" max="15642" width="6.21875" style="101" customWidth="1"/>
    <col min="15643" max="15643" width="6.44140625" style="101" customWidth="1"/>
    <col min="15644" max="15644" width="6.6640625" style="101" customWidth="1"/>
    <col min="15645" max="15645" width="6.33203125" style="101" customWidth="1"/>
    <col min="15646" max="15646" width="6.77734375" style="101" customWidth="1"/>
    <col min="15647" max="15647" width="6.6640625" style="101" customWidth="1"/>
    <col min="15648" max="15648" width="6.5546875" style="101" customWidth="1"/>
    <col min="15649" max="15649" width="6.6640625" style="101" customWidth="1"/>
    <col min="15650" max="15650" width="6.77734375" style="101" customWidth="1"/>
    <col min="15651" max="15652" width="6.6640625" style="101" customWidth="1"/>
    <col min="15653" max="15653" width="6.5546875" style="101" customWidth="1"/>
    <col min="15654" max="15654" width="6.33203125" style="101" customWidth="1"/>
    <col min="15655" max="15655" width="6.21875" style="101" customWidth="1"/>
    <col min="15656" max="15658" width="6.33203125" style="101" customWidth="1"/>
    <col min="15659" max="15659" width="6.44140625" style="101" customWidth="1"/>
    <col min="15660" max="15675" width="5.88671875" style="101" customWidth="1"/>
    <col min="15676" max="15678" width="4.33203125" style="101" customWidth="1"/>
    <col min="15679" max="15679" width="6" style="101" customWidth="1"/>
    <col min="15680" max="15872" width="9.109375" style="101"/>
    <col min="15873" max="15873" width="4.109375" style="101" customWidth="1"/>
    <col min="15874" max="15874" width="32.77734375" style="101" customWidth="1"/>
    <col min="15875" max="15875" width="6" style="101" customWidth="1"/>
    <col min="15876" max="15876" width="5.88671875" style="101" customWidth="1"/>
    <col min="15877" max="15877" width="5.44140625" style="101" customWidth="1"/>
    <col min="15878" max="15878" width="6" style="101" customWidth="1"/>
    <col min="15879" max="15879" width="5.6640625" style="101" customWidth="1"/>
    <col min="15880" max="15880" width="5.5546875" style="101" customWidth="1"/>
    <col min="15881" max="15881" width="5.6640625" style="101" customWidth="1"/>
    <col min="15882" max="15882" width="5.21875" style="101" customWidth="1"/>
    <col min="15883" max="15883" width="5.6640625" style="101" customWidth="1"/>
    <col min="15884" max="15884" width="5.77734375" style="101" customWidth="1"/>
    <col min="15885" max="15885" width="6.5546875" style="101" customWidth="1"/>
    <col min="15886" max="15886" width="6.33203125" style="101" customWidth="1"/>
    <col min="15887" max="15887" width="5.5546875" style="101" customWidth="1"/>
    <col min="15888" max="15888" width="5.6640625" style="101" customWidth="1"/>
    <col min="15889" max="15896" width="5.88671875" style="101" customWidth="1"/>
    <col min="15897" max="15897" width="6.44140625" style="101" customWidth="1"/>
    <col min="15898" max="15898" width="6.21875" style="101" customWidth="1"/>
    <col min="15899" max="15899" width="6.44140625" style="101" customWidth="1"/>
    <col min="15900" max="15900" width="6.6640625" style="101" customWidth="1"/>
    <col min="15901" max="15901" width="6.33203125" style="101" customWidth="1"/>
    <col min="15902" max="15902" width="6.77734375" style="101" customWidth="1"/>
    <col min="15903" max="15903" width="6.6640625" style="101" customWidth="1"/>
    <col min="15904" max="15904" width="6.5546875" style="101" customWidth="1"/>
    <col min="15905" max="15905" width="6.6640625" style="101" customWidth="1"/>
    <col min="15906" max="15906" width="6.77734375" style="101" customWidth="1"/>
    <col min="15907" max="15908" width="6.6640625" style="101" customWidth="1"/>
    <col min="15909" max="15909" width="6.5546875" style="101" customWidth="1"/>
    <col min="15910" max="15910" width="6.33203125" style="101" customWidth="1"/>
    <col min="15911" max="15911" width="6.21875" style="101" customWidth="1"/>
    <col min="15912" max="15914" width="6.33203125" style="101" customWidth="1"/>
    <col min="15915" max="15915" width="6.44140625" style="101" customWidth="1"/>
    <col min="15916" max="15931" width="5.88671875" style="101" customWidth="1"/>
    <col min="15932" max="15934" width="4.33203125" style="101" customWidth="1"/>
    <col min="15935" max="15935" width="6" style="101" customWidth="1"/>
    <col min="15936" max="16128" width="9.109375" style="101"/>
    <col min="16129" max="16129" width="4.109375" style="101" customWidth="1"/>
    <col min="16130" max="16130" width="32.77734375" style="101" customWidth="1"/>
    <col min="16131" max="16131" width="6" style="101" customWidth="1"/>
    <col min="16132" max="16132" width="5.88671875" style="101" customWidth="1"/>
    <col min="16133" max="16133" width="5.44140625" style="101" customWidth="1"/>
    <col min="16134" max="16134" width="6" style="101" customWidth="1"/>
    <col min="16135" max="16135" width="5.6640625" style="101" customWidth="1"/>
    <col min="16136" max="16136" width="5.5546875" style="101" customWidth="1"/>
    <col min="16137" max="16137" width="5.6640625" style="101" customWidth="1"/>
    <col min="16138" max="16138" width="5.21875" style="101" customWidth="1"/>
    <col min="16139" max="16139" width="5.6640625" style="101" customWidth="1"/>
    <col min="16140" max="16140" width="5.77734375" style="101" customWidth="1"/>
    <col min="16141" max="16141" width="6.5546875" style="101" customWidth="1"/>
    <col min="16142" max="16142" width="6.33203125" style="101" customWidth="1"/>
    <col min="16143" max="16143" width="5.5546875" style="101" customWidth="1"/>
    <col min="16144" max="16144" width="5.6640625" style="101" customWidth="1"/>
    <col min="16145" max="16152" width="5.88671875" style="101" customWidth="1"/>
    <col min="16153" max="16153" width="6.44140625" style="101" customWidth="1"/>
    <col min="16154" max="16154" width="6.21875" style="101" customWidth="1"/>
    <col min="16155" max="16155" width="6.44140625" style="101" customWidth="1"/>
    <col min="16156" max="16156" width="6.6640625" style="101" customWidth="1"/>
    <col min="16157" max="16157" width="6.33203125" style="101" customWidth="1"/>
    <col min="16158" max="16158" width="6.77734375" style="101" customWidth="1"/>
    <col min="16159" max="16159" width="6.6640625" style="101" customWidth="1"/>
    <col min="16160" max="16160" width="6.5546875" style="101" customWidth="1"/>
    <col min="16161" max="16161" width="6.6640625" style="101" customWidth="1"/>
    <col min="16162" max="16162" width="6.77734375" style="101" customWidth="1"/>
    <col min="16163" max="16164" width="6.6640625" style="101" customWidth="1"/>
    <col min="16165" max="16165" width="6.5546875" style="101" customWidth="1"/>
    <col min="16166" max="16166" width="6.33203125" style="101" customWidth="1"/>
    <col min="16167" max="16167" width="6.21875" style="101" customWidth="1"/>
    <col min="16168" max="16170" width="6.33203125" style="101" customWidth="1"/>
    <col min="16171" max="16171" width="6.44140625" style="101" customWidth="1"/>
    <col min="16172" max="16187" width="5.88671875" style="101" customWidth="1"/>
    <col min="16188" max="16190" width="4.33203125" style="101" customWidth="1"/>
    <col min="16191" max="16191" width="6" style="101" customWidth="1"/>
    <col min="16192" max="16384" width="9.109375" style="101"/>
  </cols>
  <sheetData>
    <row r="1" spans="1:63" ht="12.6" x14ac:dyDescent="0.2">
      <c r="A1" s="99" t="s">
        <v>165</v>
      </c>
      <c r="B1" s="100"/>
    </row>
    <row r="2" spans="1:63" x14ac:dyDescent="0.2">
      <c r="A2" s="102" t="s">
        <v>35</v>
      </c>
      <c r="B2" s="100"/>
    </row>
    <row r="3" spans="1:63" s="105" customFormat="1" ht="6.6" x14ac:dyDescent="0.15">
      <c r="A3" s="103"/>
      <c r="B3" s="104" t="s">
        <v>12</v>
      </c>
      <c r="C3" s="104" t="s">
        <v>166</v>
      </c>
      <c r="D3" s="104" t="s">
        <v>167</v>
      </c>
      <c r="E3" s="104" t="s">
        <v>168</v>
      </c>
      <c r="F3" s="104" t="s">
        <v>169</v>
      </c>
      <c r="G3" s="104" t="s">
        <v>170</v>
      </c>
      <c r="H3" s="104" t="s">
        <v>171</v>
      </c>
      <c r="I3" s="104" t="s">
        <v>172</v>
      </c>
      <c r="J3" s="104" t="s">
        <v>173</v>
      </c>
      <c r="K3" s="104" t="s">
        <v>174</v>
      </c>
      <c r="L3" s="104" t="s">
        <v>175</v>
      </c>
      <c r="M3" s="104" t="s">
        <v>176</v>
      </c>
      <c r="N3" s="104" t="s">
        <v>177</v>
      </c>
      <c r="O3" s="104" t="s">
        <v>178</v>
      </c>
      <c r="P3" s="104" t="s">
        <v>179</v>
      </c>
      <c r="Q3" s="104" t="s">
        <v>180</v>
      </c>
      <c r="R3" s="104" t="s">
        <v>181</v>
      </c>
      <c r="S3" s="104" t="s">
        <v>182</v>
      </c>
      <c r="T3" s="104" t="s">
        <v>183</v>
      </c>
      <c r="U3" s="104" t="s">
        <v>184</v>
      </c>
      <c r="V3" s="104" t="s">
        <v>185</v>
      </c>
      <c r="W3" s="104" t="s">
        <v>186</v>
      </c>
      <c r="X3" s="103" t="s">
        <v>187</v>
      </c>
      <c r="Y3" s="103" t="s">
        <v>188</v>
      </c>
      <c r="Z3" s="103" t="s">
        <v>189</v>
      </c>
      <c r="AA3" s="103" t="s">
        <v>190</v>
      </c>
      <c r="AB3" s="103" t="s">
        <v>191</v>
      </c>
      <c r="AC3" s="103" t="s">
        <v>192</v>
      </c>
      <c r="AD3" s="103" t="s">
        <v>193</v>
      </c>
      <c r="AE3" s="103" t="s">
        <v>194</v>
      </c>
      <c r="AF3" s="103" t="s">
        <v>195</v>
      </c>
      <c r="AG3" s="103" t="s">
        <v>196</v>
      </c>
      <c r="AH3" s="103" t="s">
        <v>197</v>
      </c>
      <c r="AI3" s="103" t="s">
        <v>198</v>
      </c>
      <c r="AJ3" s="103" t="s">
        <v>199</v>
      </c>
      <c r="AK3" s="103" t="s">
        <v>200</v>
      </c>
      <c r="AL3" s="103" t="s">
        <v>201</v>
      </c>
      <c r="AM3" s="103" t="s">
        <v>202</v>
      </c>
      <c r="AN3" s="103" t="s">
        <v>203</v>
      </c>
      <c r="AO3" s="103" t="s">
        <v>204</v>
      </c>
      <c r="AP3" s="103" t="s">
        <v>205</v>
      </c>
      <c r="AQ3" s="103" t="s">
        <v>206</v>
      </c>
      <c r="AR3" s="103" t="s">
        <v>207</v>
      </c>
      <c r="AS3" s="103" t="s">
        <v>208</v>
      </c>
      <c r="AT3" s="103" t="s">
        <v>209</v>
      </c>
      <c r="AU3" s="103" t="s">
        <v>210</v>
      </c>
      <c r="AV3" s="103" t="s">
        <v>211</v>
      </c>
      <c r="AW3" s="103" t="s">
        <v>212</v>
      </c>
      <c r="AX3" s="103" t="s">
        <v>213</v>
      </c>
      <c r="AY3" s="103" t="s">
        <v>214</v>
      </c>
      <c r="AZ3" s="103" t="s">
        <v>215</v>
      </c>
      <c r="BA3" s="103" t="s">
        <v>216</v>
      </c>
      <c r="BB3" s="103" t="s">
        <v>217</v>
      </c>
      <c r="BC3" s="103" t="s">
        <v>218</v>
      </c>
      <c r="BD3" s="103" t="s">
        <v>219</v>
      </c>
      <c r="BE3" s="103" t="s">
        <v>220</v>
      </c>
      <c r="BF3" s="103" t="s">
        <v>221</v>
      </c>
      <c r="BG3" s="103" t="s">
        <v>222</v>
      </c>
      <c r="BH3" s="115" t="s">
        <v>223</v>
      </c>
      <c r="BI3" s="115"/>
      <c r="BJ3" s="115"/>
      <c r="BK3" s="115"/>
    </row>
    <row r="4" spans="1:63" s="105" customFormat="1" ht="6.6" x14ac:dyDescent="0.15">
      <c r="A4" s="104" t="s">
        <v>224</v>
      </c>
      <c r="B4" s="116" t="s">
        <v>225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03" t="s">
        <v>226</v>
      </c>
      <c r="BI4" s="103" t="s">
        <v>227</v>
      </c>
      <c r="BJ4" s="103" t="s">
        <v>228</v>
      </c>
      <c r="BK4" s="103" t="s">
        <v>229</v>
      </c>
    </row>
    <row r="5" spans="1:63" s="105" customFormat="1" ht="6.6" x14ac:dyDescent="0.15">
      <c r="A5" s="106" t="s">
        <v>10</v>
      </c>
      <c r="B5" s="107" t="s">
        <v>230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>
        <v>1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>
        <v>1</v>
      </c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>
        <v>1</v>
      </c>
      <c r="BG5" s="108"/>
      <c r="BH5" s="109">
        <f>SUM(C5:W5)</f>
        <v>1</v>
      </c>
      <c r="BI5" s="109">
        <f>SUM(X5:AV5)</f>
        <v>1</v>
      </c>
      <c r="BJ5" s="109">
        <f>SUM(AW5:BG5)</f>
        <v>1</v>
      </c>
      <c r="BK5" s="110">
        <f>SUM(C5:BG5)</f>
        <v>3</v>
      </c>
    </row>
    <row r="6" spans="1:63" s="105" customFormat="1" ht="6.6" x14ac:dyDescent="0.15">
      <c r="A6" s="106" t="s">
        <v>9</v>
      </c>
      <c r="B6" s="107" t="s">
        <v>56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>
        <v>1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>
        <v>1</v>
      </c>
      <c r="AL6" s="108"/>
      <c r="AM6" s="108">
        <v>1</v>
      </c>
      <c r="AN6" s="108">
        <v>1</v>
      </c>
      <c r="AO6" s="108"/>
      <c r="AP6" s="108"/>
      <c r="AQ6" s="108"/>
      <c r="AR6" s="108">
        <v>1</v>
      </c>
      <c r="AS6" s="108"/>
      <c r="AT6" s="108"/>
      <c r="AU6" s="108"/>
      <c r="AV6" s="108"/>
      <c r="AW6" s="111"/>
      <c r="AX6" s="108"/>
      <c r="AY6" s="108"/>
      <c r="AZ6" s="108"/>
      <c r="BA6" s="108"/>
      <c r="BB6" s="108"/>
      <c r="BC6" s="108"/>
      <c r="BD6" s="108"/>
      <c r="BE6" s="108"/>
      <c r="BF6" s="108">
        <v>1</v>
      </c>
      <c r="BG6" s="108">
        <v>1</v>
      </c>
      <c r="BH6" s="109">
        <f>SUM(C6:W6)</f>
        <v>1</v>
      </c>
      <c r="BI6" s="109">
        <f t="shared" ref="BI6:BI65" si="0">SUM(X6:AV6)</f>
        <v>4</v>
      </c>
      <c r="BJ6" s="109">
        <f>SUM(AW6:BG6)</f>
        <v>2</v>
      </c>
      <c r="BK6" s="110">
        <f>SUM(C6:BG6)</f>
        <v>7</v>
      </c>
    </row>
    <row r="7" spans="1:63" s="105" customFormat="1" ht="6.6" x14ac:dyDescent="0.15">
      <c r="A7" s="106" t="s">
        <v>8</v>
      </c>
      <c r="B7" s="107" t="s">
        <v>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>
        <v>1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>
        <v>1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11"/>
      <c r="AX7" s="108"/>
      <c r="AY7" s="108"/>
      <c r="AZ7" s="108"/>
      <c r="BA7" s="108"/>
      <c r="BB7" s="108"/>
      <c r="BC7" s="108"/>
      <c r="BD7" s="108"/>
      <c r="BE7" s="108">
        <v>1</v>
      </c>
      <c r="BF7" s="108"/>
      <c r="BG7" s="108"/>
      <c r="BH7" s="109">
        <f>SUM(C7:W7)</f>
        <v>1</v>
      </c>
      <c r="BI7" s="109">
        <f t="shared" si="0"/>
        <v>1</v>
      </c>
      <c r="BJ7" s="109">
        <f>SUM(AW7:BG7)</f>
        <v>1</v>
      </c>
      <c r="BK7" s="110">
        <f>SUM(C7:BG7)</f>
        <v>3</v>
      </c>
    </row>
    <row r="8" spans="1:63" s="105" customFormat="1" ht="6.6" x14ac:dyDescent="0.15">
      <c r="A8" s="106" t="s">
        <v>7</v>
      </c>
      <c r="B8" s="107" t="s">
        <v>101</v>
      </c>
      <c r="C8" s="108"/>
      <c r="D8" s="108"/>
      <c r="E8" s="108"/>
      <c r="F8" s="108"/>
      <c r="G8" s="108"/>
      <c r="H8" s="108"/>
      <c r="I8" s="108"/>
      <c r="J8" s="108"/>
      <c r="K8" s="108">
        <v>1</v>
      </c>
      <c r="L8" s="108"/>
      <c r="M8" s="108"/>
      <c r="N8" s="108"/>
      <c r="O8" s="108">
        <v>1</v>
      </c>
      <c r="P8" s="108"/>
      <c r="Q8" s="108"/>
      <c r="R8" s="108"/>
      <c r="S8" s="108"/>
      <c r="T8" s="108"/>
      <c r="U8" s="108">
        <v>1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>
        <v>1</v>
      </c>
      <c r="AG8" s="108"/>
      <c r="AH8" s="108"/>
      <c r="AI8" s="108"/>
      <c r="AJ8" s="108"/>
      <c r="AK8" s="108">
        <v>1</v>
      </c>
      <c r="AL8" s="108"/>
      <c r="AM8" s="108"/>
      <c r="AN8" s="108"/>
      <c r="AO8" s="108"/>
      <c r="AP8" s="108"/>
      <c r="AQ8" s="108"/>
      <c r="AR8" s="108">
        <v>1</v>
      </c>
      <c r="AS8" s="108"/>
      <c r="AT8" s="108"/>
      <c r="AU8" s="108"/>
      <c r="AV8" s="108"/>
      <c r="AW8" s="111"/>
      <c r="AX8" s="108"/>
      <c r="AY8" s="108">
        <v>1</v>
      </c>
      <c r="AZ8" s="108">
        <v>1</v>
      </c>
      <c r="BA8" s="108"/>
      <c r="BB8" s="108"/>
      <c r="BC8" s="108">
        <v>1</v>
      </c>
      <c r="BD8" s="108"/>
      <c r="BE8" s="108"/>
      <c r="BF8" s="108"/>
      <c r="BG8" s="108"/>
      <c r="BH8" s="109">
        <f>SUM(C8:W8)</f>
        <v>3</v>
      </c>
      <c r="BI8" s="109">
        <f t="shared" si="0"/>
        <v>3</v>
      </c>
      <c r="BJ8" s="109">
        <f>SUM(AW8:BG8)</f>
        <v>3</v>
      </c>
      <c r="BK8" s="110">
        <f>SUM(C8:BG8)</f>
        <v>9</v>
      </c>
    </row>
    <row r="9" spans="1:63" s="105" customFormat="1" ht="6.6" x14ac:dyDescent="0.15">
      <c r="A9" s="104" t="s">
        <v>17</v>
      </c>
      <c r="B9" s="116" t="s">
        <v>129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2"/>
      <c r="BI9" s="112"/>
      <c r="BJ9" s="112"/>
      <c r="BK9" s="113"/>
    </row>
    <row r="10" spans="1:63" s="105" customFormat="1" ht="6.6" x14ac:dyDescent="0.15">
      <c r="A10" s="106" t="s">
        <v>10</v>
      </c>
      <c r="B10" s="107" t="s">
        <v>154</v>
      </c>
      <c r="C10" s="108"/>
      <c r="D10" s="108"/>
      <c r="E10" s="108"/>
      <c r="F10" s="108"/>
      <c r="G10" s="108"/>
      <c r="H10" s="108"/>
      <c r="I10" s="108"/>
      <c r="J10" s="108"/>
      <c r="K10" s="108">
        <v>1</v>
      </c>
      <c r="L10" s="108">
        <v>1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>
        <v>1</v>
      </c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>
        <v>1</v>
      </c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>
        <v>1</v>
      </c>
      <c r="BG10" s="108"/>
      <c r="BH10" s="109">
        <f t="shared" ref="BH10:BH16" si="1">SUM(C10:W10)</f>
        <v>2</v>
      </c>
      <c r="BI10" s="109">
        <f t="shared" si="0"/>
        <v>2</v>
      </c>
      <c r="BJ10" s="109">
        <f t="shared" ref="BJ10:BJ16" si="2">SUM(AW10:BG10)</f>
        <v>1</v>
      </c>
      <c r="BK10" s="110">
        <f t="shared" ref="BK10:BK16" si="3">SUM(C10:BG10)</f>
        <v>5</v>
      </c>
    </row>
    <row r="11" spans="1:63" s="105" customFormat="1" ht="6.6" x14ac:dyDescent="0.15">
      <c r="A11" s="106" t="s">
        <v>9</v>
      </c>
      <c r="B11" s="107" t="s">
        <v>164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>
        <v>1</v>
      </c>
      <c r="Q11" s="108">
        <v>1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>
        <v>1</v>
      </c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>
        <v>1</v>
      </c>
      <c r="BD11" s="108"/>
      <c r="BE11" s="108"/>
      <c r="BF11" s="108">
        <v>1</v>
      </c>
      <c r="BG11" s="108"/>
      <c r="BH11" s="109">
        <f t="shared" si="1"/>
        <v>2</v>
      </c>
      <c r="BI11" s="109">
        <f t="shared" si="0"/>
        <v>1</v>
      </c>
      <c r="BJ11" s="109">
        <f t="shared" si="2"/>
        <v>2</v>
      </c>
      <c r="BK11" s="110">
        <f t="shared" si="3"/>
        <v>5</v>
      </c>
    </row>
    <row r="12" spans="1:63" s="105" customFormat="1" ht="6.6" x14ac:dyDescent="0.15">
      <c r="A12" s="106" t="s">
        <v>8</v>
      </c>
      <c r="B12" s="107" t="s">
        <v>155</v>
      </c>
      <c r="C12" s="108"/>
      <c r="D12" s="108"/>
      <c r="E12" s="108"/>
      <c r="F12" s="108"/>
      <c r="G12" s="108"/>
      <c r="H12" s="108"/>
      <c r="I12" s="108"/>
      <c r="J12" s="108">
        <v>1</v>
      </c>
      <c r="K12" s="108">
        <v>1</v>
      </c>
      <c r="L12" s="108">
        <v>1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>
        <v>1</v>
      </c>
      <c r="AD12" s="108">
        <v>1</v>
      </c>
      <c r="AE12" s="108">
        <v>1</v>
      </c>
      <c r="AF12" s="108">
        <v>1</v>
      </c>
      <c r="AG12" s="108"/>
      <c r="AH12" s="108"/>
      <c r="AI12" s="108"/>
      <c r="AJ12" s="108">
        <v>1</v>
      </c>
      <c r="AK12" s="108"/>
      <c r="AL12" s="108"/>
      <c r="AM12" s="108">
        <v>1</v>
      </c>
      <c r="AN12" s="108"/>
      <c r="AO12" s="108"/>
      <c r="AP12" s="108"/>
      <c r="AQ12" s="108"/>
      <c r="AR12" s="108"/>
      <c r="AS12" s="108">
        <v>1</v>
      </c>
      <c r="AT12" s="108"/>
      <c r="AU12" s="108"/>
      <c r="AV12" s="108"/>
      <c r="AW12" s="108">
        <v>1</v>
      </c>
      <c r="AX12" s="108">
        <v>1</v>
      </c>
      <c r="AY12" s="108"/>
      <c r="AZ12" s="108">
        <v>1</v>
      </c>
      <c r="BA12" s="108"/>
      <c r="BB12" s="108"/>
      <c r="BC12" s="108"/>
      <c r="BD12" s="108">
        <v>1</v>
      </c>
      <c r="BE12" s="108"/>
      <c r="BF12" s="108"/>
      <c r="BG12" s="108"/>
      <c r="BH12" s="109">
        <f t="shared" si="1"/>
        <v>3</v>
      </c>
      <c r="BI12" s="109">
        <f t="shared" si="0"/>
        <v>7</v>
      </c>
      <c r="BJ12" s="109">
        <f t="shared" si="2"/>
        <v>4</v>
      </c>
      <c r="BK12" s="110">
        <f t="shared" si="3"/>
        <v>14</v>
      </c>
    </row>
    <row r="13" spans="1:63" s="105" customFormat="1" ht="6.6" x14ac:dyDescent="0.15">
      <c r="A13" s="106" t="s">
        <v>7</v>
      </c>
      <c r="B13" s="107" t="s">
        <v>70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>
        <v>1</v>
      </c>
      <c r="M13" s="108">
        <v>1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>
        <v>1</v>
      </c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>
        <v>1</v>
      </c>
      <c r="AT13" s="108"/>
      <c r="AU13" s="108"/>
      <c r="AV13" s="108"/>
      <c r="AW13" s="111"/>
      <c r="AX13" s="108"/>
      <c r="AY13" s="108">
        <v>1</v>
      </c>
      <c r="AZ13" s="108"/>
      <c r="BA13" s="108"/>
      <c r="BB13" s="108"/>
      <c r="BC13" s="108"/>
      <c r="BD13" s="108">
        <v>1</v>
      </c>
      <c r="BE13" s="108"/>
      <c r="BF13" s="108"/>
      <c r="BG13" s="108"/>
      <c r="BH13" s="109">
        <f t="shared" si="1"/>
        <v>2</v>
      </c>
      <c r="BI13" s="109">
        <f>SUM(X13:AV13)</f>
        <v>2</v>
      </c>
      <c r="BJ13" s="109">
        <f t="shared" si="2"/>
        <v>2</v>
      </c>
      <c r="BK13" s="110">
        <f t="shared" si="3"/>
        <v>6</v>
      </c>
    </row>
    <row r="14" spans="1:63" s="105" customFormat="1" ht="6.6" x14ac:dyDescent="0.15">
      <c r="A14" s="106" t="s">
        <v>6</v>
      </c>
      <c r="B14" s="107" t="s">
        <v>87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>
        <v>1</v>
      </c>
      <c r="P14" s="108">
        <v>1</v>
      </c>
      <c r="Q14" s="108"/>
      <c r="R14" s="108"/>
      <c r="S14" s="108"/>
      <c r="T14" s="108"/>
      <c r="U14" s="108">
        <v>1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>
        <v>1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>
        <v>1</v>
      </c>
      <c r="AT14" s="108"/>
      <c r="AU14" s="108"/>
      <c r="AV14" s="108"/>
      <c r="AW14" s="111"/>
      <c r="AX14" s="108">
        <v>1</v>
      </c>
      <c r="AY14" s="108">
        <v>1</v>
      </c>
      <c r="AZ14" s="108"/>
      <c r="BA14" s="108"/>
      <c r="BB14" s="108"/>
      <c r="BC14" s="108"/>
      <c r="BD14" s="108"/>
      <c r="BE14" s="108"/>
      <c r="BF14" s="108"/>
      <c r="BG14" s="108"/>
      <c r="BH14" s="109">
        <f t="shared" si="1"/>
        <v>3</v>
      </c>
      <c r="BI14" s="109">
        <f>SUM(X14:AV14)</f>
        <v>2</v>
      </c>
      <c r="BJ14" s="109">
        <f t="shared" si="2"/>
        <v>2</v>
      </c>
      <c r="BK14" s="110">
        <f t="shared" si="3"/>
        <v>7</v>
      </c>
    </row>
    <row r="15" spans="1:63" s="105" customFormat="1" ht="6.6" x14ac:dyDescent="0.15">
      <c r="A15" s="106" t="s">
        <v>5</v>
      </c>
      <c r="B15" s="107" t="s">
        <v>81</v>
      </c>
      <c r="C15" s="108">
        <v>1</v>
      </c>
      <c r="D15" s="108"/>
      <c r="E15" s="108"/>
      <c r="F15" s="108"/>
      <c r="G15" s="108"/>
      <c r="H15" s="108"/>
      <c r="I15" s="108"/>
      <c r="J15" s="108">
        <v>1</v>
      </c>
      <c r="K15" s="108">
        <v>1</v>
      </c>
      <c r="L15" s="108">
        <v>1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>
        <v>1</v>
      </c>
      <c r="AD15" s="108"/>
      <c r="AE15" s="108">
        <v>1</v>
      </c>
      <c r="AF15" s="108"/>
      <c r="AG15" s="108">
        <v>1</v>
      </c>
      <c r="AH15" s="108"/>
      <c r="AI15" s="108">
        <v>1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>
        <v>1</v>
      </c>
      <c r="BB15" s="108"/>
      <c r="BC15" s="108"/>
      <c r="BD15" s="108"/>
      <c r="BE15" s="108"/>
      <c r="BF15" s="108"/>
      <c r="BG15" s="108">
        <v>1</v>
      </c>
      <c r="BH15" s="109">
        <f t="shared" si="1"/>
        <v>4</v>
      </c>
      <c r="BI15" s="109">
        <f t="shared" si="0"/>
        <v>4</v>
      </c>
      <c r="BJ15" s="109">
        <f t="shared" si="2"/>
        <v>2</v>
      </c>
      <c r="BK15" s="110">
        <f t="shared" si="3"/>
        <v>10</v>
      </c>
    </row>
    <row r="16" spans="1:63" s="105" customFormat="1" ht="6.6" x14ac:dyDescent="0.15">
      <c r="A16" s="106" t="s">
        <v>19</v>
      </c>
      <c r="B16" s="107" t="s">
        <v>231</v>
      </c>
      <c r="C16" s="108">
        <v>1</v>
      </c>
      <c r="D16" s="108"/>
      <c r="E16" s="108"/>
      <c r="F16" s="108">
        <v>1</v>
      </c>
      <c r="G16" s="108"/>
      <c r="H16" s="108"/>
      <c r="I16" s="108"/>
      <c r="J16" s="108"/>
      <c r="K16" s="108"/>
      <c r="L16" s="108"/>
      <c r="M16" s="108">
        <v>1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>
        <v>1</v>
      </c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>
        <v>1</v>
      </c>
      <c r="BB16" s="108"/>
      <c r="BC16" s="108"/>
      <c r="BD16" s="108"/>
      <c r="BE16" s="108"/>
      <c r="BF16" s="108"/>
      <c r="BG16" s="108">
        <v>1</v>
      </c>
      <c r="BH16" s="109">
        <f t="shared" si="1"/>
        <v>3</v>
      </c>
      <c r="BI16" s="109">
        <f t="shared" si="0"/>
        <v>1</v>
      </c>
      <c r="BJ16" s="109">
        <f t="shared" si="2"/>
        <v>2</v>
      </c>
      <c r="BK16" s="110">
        <f t="shared" si="3"/>
        <v>6</v>
      </c>
    </row>
    <row r="17" spans="1:63" s="105" customFormat="1" ht="6.6" x14ac:dyDescent="0.15">
      <c r="A17" s="104" t="s">
        <v>18</v>
      </c>
      <c r="B17" s="116" t="s">
        <v>232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2"/>
      <c r="BI17" s="112"/>
      <c r="BJ17" s="112"/>
      <c r="BK17" s="113"/>
    </row>
    <row r="18" spans="1:63" s="105" customFormat="1" ht="10.8" customHeight="1" x14ac:dyDescent="0.15">
      <c r="A18" s="106" t="s">
        <v>10</v>
      </c>
      <c r="B18" s="107" t="s">
        <v>233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>
        <v>1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>
        <v>1</v>
      </c>
      <c r="AR18" s="108"/>
      <c r="AS18" s="108"/>
      <c r="AT18" s="108"/>
      <c r="AU18" s="108"/>
      <c r="AV18" s="108"/>
      <c r="AW18" s="111"/>
      <c r="AX18" s="108"/>
      <c r="AY18" s="108"/>
      <c r="AZ18" s="108"/>
      <c r="BA18" s="108"/>
      <c r="BB18" s="108"/>
      <c r="BC18" s="108"/>
      <c r="BD18" s="108"/>
      <c r="BE18" s="108"/>
      <c r="BF18" s="108">
        <v>1</v>
      </c>
      <c r="BG18" s="108"/>
      <c r="BH18" s="109">
        <f t="shared" ref="BH18:BH44" si="4">SUM(C18:W18)</f>
        <v>1</v>
      </c>
      <c r="BI18" s="109">
        <f t="shared" si="0"/>
        <v>1</v>
      </c>
      <c r="BJ18" s="109">
        <f t="shared" ref="BJ18:BJ44" si="5">SUM(AW18:BG18)</f>
        <v>1</v>
      </c>
      <c r="BK18" s="110">
        <f t="shared" ref="BK18:BK44" si="6">SUM(C18:BG18)</f>
        <v>3</v>
      </c>
    </row>
    <row r="19" spans="1:63" s="105" customFormat="1" ht="9.6" customHeight="1" x14ac:dyDescent="0.15">
      <c r="A19" s="106" t="s">
        <v>9</v>
      </c>
      <c r="B19" s="107" t="s">
        <v>89</v>
      </c>
      <c r="C19" s="108"/>
      <c r="D19" s="108"/>
      <c r="E19" s="108"/>
      <c r="F19" s="108">
        <v>1</v>
      </c>
      <c r="G19" s="108">
        <v>1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>
        <v>1</v>
      </c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11">
        <v>1</v>
      </c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9">
        <f t="shared" si="4"/>
        <v>2</v>
      </c>
      <c r="BI19" s="109">
        <f t="shared" si="0"/>
        <v>1</v>
      </c>
      <c r="BJ19" s="109">
        <f t="shared" si="5"/>
        <v>1</v>
      </c>
      <c r="BK19" s="110">
        <f t="shared" si="6"/>
        <v>4</v>
      </c>
    </row>
    <row r="20" spans="1:63" s="105" customFormat="1" ht="6.6" x14ac:dyDescent="0.15">
      <c r="A20" s="106" t="s">
        <v>8</v>
      </c>
      <c r="B20" s="107" t="s">
        <v>65</v>
      </c>
      <c r="C20" s="108"/>
      <c r="D20" s="108"/>
      <c r="E20" s="108"/>
      <c r="F20" s="108"/>
      <c r="G20" s="108"/>
      <c r="H20" s="108">
        <v>1</v>
      </c>
      <c r="I20" s="108">
        <v>1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>
        <v>1</v>
      </c>
      <c r="AU20" s="108"/>
      <c r="AV20" s="108"/>
      <c r="AW20" s="111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>
        <v>1</v>
      </c>
      <c r="BH20" s="109">
        <f t="shared" si="4"/>
        <v>2</v>
      </c>
      <c r="BI20" s="109">
        <f t="shared" si="0"/>
        <v>1</v>
      </c>
      <c r="BJ20" s="109">
        <f t="shared" si="5"/>
        <v>1</v>
      </c>
      <c r="BK20" s="110">
        <f t="shared" si="6"/>
        <v>4</v>
      </c>
    </row>
    <row r="21" spans="1:63" s="105" customFormat="1" ht="6.6" x14ac:dyDescent="0.15">
      <c r="A21" s="106" t="s">
        <v>7</v>
      </c>
      <c r="B21" s="107" t="s">
        <v>149</v>
      </c>
      <c r="C21" s="108">
        <v>1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>
        <v>1</v>
      </c>
      <c r="AU21" s="108"/>
      <c r="AV21" s="108"/>
      <c r="AW21" s="111">
        <v>1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9">
        <f t="shared" si="4"/>
        <v>1</v>
      </c>
      <c r="BI21" s="109">
        <f t="shared" si="0"/>
        <v>1</v>
      </c>
      <c r="BJ21" s="109">
        <f t="shared" si="5"/>
        <v>1</v>
      </c>
      <c r="BK21" s="110">
        <f t="shared" si="6"/>
        <v>3</v>
      </c>
    </row>
    <row r="22" spans="1:63" s="105" customFormat="1" ht="6.6" x14ac:dyDescent="0.15">
      <c r="A22" s="106" t="s">
        <v>6</v>
      </c>
      <c r="B22" s="107" t="s">
        <v>66</v>
      </c>
      <c r="C22" s="108"/>
      <c r="D22" s="108"/>
      <c r="E22" s="108"/>
      <c r="F22" s="108">
        <v>1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>
        <v>1</v>
      </c>
      <c r="AC22" s="108"/>
      <c r="AD22" s="108">
        <v>1</v>
      </c>
      <c r="AE22" s="108"/>
      <c r="AF22" s="108"/>
      <c r="AG22" s="108"/>
      <c r="AH22" s="108"/>
      <c r="AI22" s="108"/>
      <c r="AJ22" s="108">
        <v>1</v>
      </c>
      <c r="AK22" s="108"/>
      <c r="AL22" s="108"/>
      <c r="AM22" s="108">
        <v>1</v>
      </c>
      <c r="AN22" s="108"/>
      <c r="AO22" s="108"/>
      <c r="AP22" s="108"/>
      <c r="AQ22" s="108"/>
      <c r="AR22" s="108">
        <v>1</v>
      </c>
      <c r="AS22" s="108"/>
      <c r="AT22" s="108"/>
      <c r="AU22" s="108"/>
      <c r="AV22" s="108"/>
      <c r="AW22" s="111"/>
      <c r="AX22" s="108"/>
      <c r="AY22" s="108">
        <v>1</v>
      </c>
      <c r="AZ22" s="108"/>
      <c r="BA22" s="108"/>
      <c r="BB22" s="108">
        <v>1</v>
      </c>
      <c r="BC22" s="108"/>
      <c r="BD22" s="108"/>
      <c r="BE22" s="108"/>
      <c r="BF22" s="108">
        <v>1</v>
      </c>
      <c r="BG22" s="108">
        <v>1</v>
      </c>
      <c r="BH22" s="109">
        <f t="shared" si="4"/>
        <v>1</v>
      </c>
      <c r="BI22" s="109">
        <f t="shared" si="0"/>
        <v>5</v>
      </c>
      <c r="BJ22" s="109">
        <f t="shared" si="5"/>
        <v>4</v>
      </c>
      <c r="BK22" s="110">
        <f t="shared" si="6"/>
        <v>10</v>
      </c>
    </row>
    <row r="23" spans="1:63" s="105" customFormat="1" ht="6.6" x14ac:dyDescent="0.15">
      <c r="A23" s="106" t="s">
        <v>5</v>
      </c>
      <c r="B23" s="107" t="s">
        <v>67</v>
      </c>
      <c r="C23" s="108"/>
      <c r="D23" s="108"/>
      <c r="E23" s="108"/>
      <c r="F23" s="108">
        <v>1</v>
      </c>
      <c r="G23" s="108">
        <v>1</v>
      </c>
      <c r="H23" s="108">
        <v>1</v>
      </c>
      <c r="I23" s="108">
        <v>1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>
        <v>1</v>
      </c>
      <c r="AC23" s="108"/>
      <c r="AD23" s="108"/>
      <c r="AE23" s="108"/>
      <c r="AF23" s="108"/>
      <c r="AG23" s="108"/>
      <c r="AH23" s="108">
        <v>1</v>
      </c>
      <c r="AI23" s="108"/>
      <c r="AJ23" s="108">
        <v>1</v>
      </c>
      <c r="AK23" s="108"/>
      <c r="AL23" s="108"/>
      <c r="AM23" s="108">
        <v>1</v>
      </c>
      <c r="AN23" s="108"/>
      <c r="AO23" s="108"/>
      <c r="AP23" s="108"/>
      <c r="AQ23" s="108"/>
      <c r="AR23" s="108"/>
      <c r="AS23" s="108"/>
      <c r="AT23" s="108"/>
      <c r="AU23" s="108"/>
      <c r="AV23" s="108"/>
      <c r="AW23" s="111"/>
      <c r="AX23" s="108">
        <v>1</v>
      </c>
      <c r="AY23" s="108"/>
      <c r="AZ23" s="108"/>
      <c r="BA23" s="108"/>
      <c r="BB23" s="108"/>
      <c r="BC23" s="108"/>
      <c r="BD23" s="108"/>
      <c r="BE23" s="108"/>
      <c r="BF23" s="108"/>
      <c r="BG23" s="108">
        <v>1</v>
      </c>
      <c r="BH23" s="109">
        <f t="shared" si="4"/>
        <v>4</v>
      </c>
      <c r="BI23" s="109">
        <f t="shared" si="0"/>
        <v>4</v>
      </c>
      <c r="BJ23" s="109">
        <f t="shared" si="5"/>
        <v>2</v>
      </c>
      <c r="BK23" s="110">
        <f t="shared" si="6"/>
        <v>10</v>
      </c>
    </row>
    <row r="24" spans="1:63" s="105" customFormat="1" ht="6.6" x14ac:dyDescent="0.15">
      <c r="A24" s="106" t="s">
        <v>19</v>
      </c>
      <c r="B24" s="107" t="s">
        <v>68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>
        <v>1</v>
      </c>
      <c r="N24" s="108">
        <v>1</v>
      </c>
      <c r="O24" s="108"/>
      <c r="P24" s="108"/>
      <c r="Q24" s="108">
        <v>1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>
        <v>1</v>
      </c>
      <c r="AB24" s="108"/>
      <c r="AC24" s="108"/>
      <c r="AD24" s="108"/>
      <c r="AE24" s="108"/>
      <c r="AF24" s="108"/>
      <c r="AG24" s="108"/>
      <c r="AH24" s="108">
        <v>1</v>
      </c>
      <c r="AI24" s="108">
        <v>1</v>
      </c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11">
        <v>1</v>
      </c>
      <c r="AX24" s="108">
        <v>1</v>
      </c>
      <c r="AY24" s="108"/>
      <c r="AZ24" s="108"/>
      <c r="BA24" s="108"/>
      <c r="BB24" s="108"/>
      <c r="BC24" s="108"/>
      <c r="BD24" s="108"/>
      <c r="BE24" s="108"/>
      <c r="BF24" s="108">
        <v>1</v>
      </c>
      <c r="BG24" s="108"/>
      <c r="BH24" s="109">
        <f t="shared" si="4"/>
        <v>3</v>
      </c>
      <c r="BI24" s="109">
        <f t="shared" si="0"/>
        <v>3</v>
      </c>
      <c r="BJ24" s="109">
        <f t="shared" si="5"/>
        <v>3</v>
      </c>
      <c r="BK24" s="110">
        <f t="shared" si="6"/>
        <v>9</v>
      </c>
    </row>
    <row r="25" spans="1:63" s="105" customFormat="1" ht="6.6" x14ac:dyDescent="0.15">
      <c r="A25" s="106" t="s">
        <v>20</v>
      </c>
      <c r="B25" s="107" t="s">
        <v>69</v>
      </c>
      <c r="C25" s="108"/>
      <c r="D25" s="108">
        <v>1</v>
      </c>
      <c r="E25" s="108"/>
      <c r="F25" s="108"/>
      <c r="G25" s="108"/>
      <c r="H25" s="108"/>
      <c r="I25" s="108"/>
      <c r="J25" s="108"/>
      <c r="K25" s="108">
        <v>1</v>
      </c>
      <c r="L25" s="108"/>
      <c r="M25" s="108">
        <v>1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>
        <v>1</v>
      </c>
      <c r="AI25" s="108"/>
      <c r="AJ25" s="108">
        <v>1</v>
      </c>
      <c r="AK25" s="108"/>
      <c r="AL25" s="108"/>
      <c r="AM25" s="108">
        <v>1</v>
      </c>
      <c r="AN25" s="108"/>
      <c r="AO25" s="108"/>
      <c r="AP25" s="108"/>
      <c r="AQ25" s="108"/>
      <c r="AR25" s="108"/>
      <c r="AS25" s="108"/>
      <c r="AT25" s="108"/>
      <c r="AU25" s="108"/>
      <c r="AV25" s="108"/>
      <c r="AW25" s="111">
        <v>1</v>
      </c>
      <c r="AX25" s="108">
        <v>1</v>
      </c>
      <c r="AY25" s="108"/>
      <c r="AZ25" s="108"/>
      <c r="BA25" s="108"/>
      <c r="BB25" s="108"/>
      <c r="BC25" s="108"/>
      <c r="BD25" s="108"/>
      <c r="BE25" s="108">
        <v>1</v>
      </c>
      <c r="BF25" s="108"/>
      <c r="BG25" s="108"/>
      <c r="BH25" s="109">
        <f t="shared" si="4"/>
        <v>3</v>
      </c>
      <c r="BI25" s="109">
        <f t="shared" si="0"/>
        <v>3</v>
      </c>
      <c r="BJ25" s="109">
        <f t="shared" si="5"/>
        <v>3</v>
      </c>
      <c r="BK25" s="110">
        <f t="shared" si="6"/>
        <v>9</v>
      </c>
    </row>
    <row r="26" spans="1:63" s="105" customFormat="1" ht="6.6" x14ac:dyDescent="0.15">
      <c r="A26" s="106" t="s">
        <v>21</v>
      </c>
      <c r="B26" s="107" t="s">
        <v>75</v>
      </c>
      <c r="C26" s="108"/>
      <c r="D26" s="108"/>
      <c r="E26" s="108"/>
      <c r="F26" s="108"/>
      <c r="G26" s="108"/>
      <c r="H26" s="108"/>
      <c r="I26" s="108">
        <v>1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>
        <v>1</v>
      </c>
      <c r="U26" s="108"/>
      <c r="V26" s="108"/>
      <c r="W26" s="108"/>
      <c r="X26" s="108"/>
      <c r="Y26" s="108">
        <v>1</v>
      </c>
      <c r="Z26" s="108"/>
      <c r="AA26" s="108"/>
      <c r="AB26" s="108">
        <v>1</v>
      </c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>
        <v>1</v>
      </c>
      <c r="AN26" s="108"/>
      <c r="AO26" s="108"/>
      <c r="AP26" s="108"/>
      <c r="AQ26" s="108"/>
      <c r="AR26" s="108"/>
      <c r="AS26" s="108"/>
      <c r="AT26" s="108"/>
      <c r="AU26" s="108"/>
      <c r="AV26" s="108"/>
      <c r="AW26" s="111">
        <v>1</v>
      </c>
      <c r="AX26" s="108">
        <v>1</v>
      </c>
      <c r="AY26" s="108"/>
      <c r="AZ26" s="108"/>
      <c r="BA26" s="108"/>
      <c r="BB26" s="108"/>
      <c r="BC26" s="108"/>
      <c r="BD26" s="108"/>
      <c r="BE26" s="108"/>
      <c r="BF26" s="108"/>
      <c r="BG26" s="108"/>
      <c r="BH26" s="109">
        <f t="shared" si="4"/>
        <v>2</v>
      </c>
      <c r="BI26" s="109">
        <f t="shared" si="0"/>
        <v>3</v>
      </c>
      <c r="BJ26" s="109">
        <f t="shared" si="5"/>
        <v>2</v>
      </c>
      <c r="BK26" s="110">
        <f t="shared" si="6"/>
        <v>7</v>
      </c>
    </row>
    <row r="27" spans="1:63" s="105" customFormat="1" ht="6.6" x14ac:dyDescent="0.15">
      <c r="A27" s="106" t="s">
        <v>22</v>
      </c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>
        <v>1</v>
      </c>
      <c r="R27" s="108">
        <v>1</v>
      </c>
      <c r="S27" s="108">
        <v>1</v>
      </c>
      <c r="T27" s="108"/>
      <c r="U27" s="108">
        <v>1</v>
      </c>
      <c r="V27" s="108"/>
      <c r="W27" s="108"/>
      <c r="X27" s="108"/>
      <c r="Y27" s="108"/>
      <c r="Z27" s="108"/>
      <c r="AA27" s="108">
        <v>1</v>
      </c>
      <c r="AB27" s="108"/>
      <c r="AC27" s="108"/>
      <c r="AD27" s="108">
        <v>1</v>
      </c>
      <c r="AE27" s="108"/>
      <c r="AF27" s="108"/>
      <c r="AG27" s="108"/>
      <c r="AH27" s="108">
        <v>1</v>
      </c>
      <c r="AI27" s="108">
        <v>1</v>
      </c>
      <c r="AJ27" s="108"/>
      <c r="AK27" s="108">
        <v>1</v>
      </c>
      <c r="AL27" s="108"/>
      <c r="AM27" s="108">
        <v>1</v>
      </c>
      <c r="AN27" s="108">
        <v>1</v>
      </c>
      <c r="AO27" s="108"/>
      <c r="AP27" s="108"/>
      <c r="AQ27" s="108"/>
      <c r="AR27" s="108">
        <v>1</v>
      </c>
      <c r="AS27" s="108">
        <v>1</v>
      </c>
      <c r="AT27" s="108"/>
      <c r="AU27" s="108"/>
      <c r="AV27" s="108"/>
      <c r="AW27" s="111"/>
      <c r="AX27" s="108"/>
      <c r="AY27" s="108">
        <v>1</v>
      </c>
      <c r="AZ27" s="108">
        <v>1</v>
      </c>
      <c r="BA27" s="108">
        <v>1</v>
      </c>
      <c r="BB27" s="108">
        <v>1</v>
      </c>
      <c r="BC27" s="108">
        <v>1</v>
      </c>
      <c r="BD27" s="108"/>
      <c r="BE27" s="108"/>
      <c r="BF27" s="108">
        <v>1</v>
      </c>
      <c r="BG27" s="108"/>
      <c r="BH27" s="109">
        <f t="shared" si="4"/>
        <v>4</v>
      </c>
      <c r="BI27" s="109">
        <f t="shared" si="0"/>
        <v>9</v>
      </c>
      <c r="BJ27" s="109">
        <f t="shared" si="5"/>
        <v>6</v>
      </c>
      <c r="BK27" s="110">
        <f t="shared" si="6"/>
        <v>19</v>
      </c>
    </row>
    <row r="28" spans="1:63" s="105" customFormat="1" ht="6.6" x14ac:dyDescent="0.15">
      <c r="A28" s="106" t="s">
        <v>23</v>
      </c>
      <c r="B28" s="107" t="s">
        <v>71</v>
      </c>
      <c r="C28" s="108"/>
      <c r="D28" s="108"/>
      <c r="E28" s="108">
        <v>1</v>
      </c>
      <c r="F28" s="108"/>
      <c r="G28" s="108"/>
      <c r="H28" s="108"/>
      <c r="I28" s="108"/>
      <c r="J28" s="108"/>
      <c r="K28" s="108">
        <v>1</v>
      </c>
      <c r="L28" s="108"/>
      <c r="M28" s="108">
        <v>1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>
        <v>1</v>
      </c>
      <c r="Z28" s="108">
        <v>1</v>
      </c>
      <c r="AA28" s="108"/>
      <c r="AB28" s="108"/>
      <c r="AC28" s="108">
        <v>1</v>
      </c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>
        <v>1</v>
      </c>
      <c r="AP28" s="108">
        <v>1</v>
      </c>
      <c r="AQ28" s="108"/>
      <c r="AR28" s="108"/>
      <c r="AS28" s="108"/>
      <c r="AT28" s="108"/>
      <c r="AU28" s="108"/>
      <c r="AV28" s="108"/>
      <c r="AW28" s="111">
        <v>1</v>
      </c>
      <c r="AX28" s="108">
        <v>1</v>
      </c>
      <c r="AY28" s="108">
        <v>1</v>
      </c>
      <c r="AZ28" s="108"/>
      <c r="BA28" s="108"/>
      <c r="BB28" s="108"/>
      <c r="BC28" s="108"/>
      <c r="BD28" s="108"/>
      <c r="BE28" s="108">
        <v>1</v>
      </c>
      <c r="BF28" s="108"/>
      <c r="BG28" s="108"/>
      <c r="BH28" s="109">
        <f t="shared" si="4"/>
        <v>3</v>
      </c>
      <c r="BI28" s="109">
        <f t="shared" si="0"/>
        <v>5</v>
      </c>
      <c r="BJ28" s="109">
        <f t="shared" si="5"/>
        <v>4</v>
      </c>
      <c r="BK28" s="110">
        <f t="shared" si="6"/>
        <v>12</v>
      </c>
    </row>
    <row r="29" spans="1:63" s="105" customFormat="1" ht="6.6" x14ac:dyDescent="0.15">
      <c r="A29" s="106" t="s">
        <v>134</v>
      </c>
      <c r="B29" s="107" t="s">
        <v>82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1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>
        <v>1</v>
      </c>
      <c r="AM29" s="108"/>
      <c r="AN29" s="108"/>
      <c r="AO29" s="108"/>
      <c r="AP29" s="108"/>
      <c r="AQ29" s="108"/>
      <c r="AR29" s="108"/>
      <c r="AS29" s="108">
        <v>1</v>
      </c>
      <c r="AT29" s="108"/>
      <c r="AU29" s="108"/>
      <c r="AV29" s="108"/>
      <c r="AW29" s="111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>
        <v>1</v>
      </c>
      <c r="BH29" s="109">
        <f t="shared" si="4"/>
        <v>1</v>
      </c>
      <c r="BI29" s="109">
        <f t="shared" si="0"/>
        <v>2</v>
      </c>
      <c r="BJ29" s="109">
        <f t="shared" si="5"/>
        <v>1</v>
      </c>
      <c r="BK29" s="110">
        <f t="shared" si="6"/>
        <v>4</v>
      </c>
    </row>
    <row r="30" spans="1:63" s="105" customFormat="1" ht="6.6" x14ac:dyDescent="0.15">
      <c r="A30" s="106" t="s">
        <v>72</v>
      </c>
      <c r="B30" s="107" t="s">
        <v>90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1</v>
      </c>
      <c r="O30" s="108"/>
      <c r="P30" s="108"/>
      <c r="Q30" s="108"/>
      <c r="R30" s="108"/>
      <c r="S30" s="108">
        <v>1</v>
      </c>
      <c r="T30" s="108"/>
      <c r="U30" s="108"/>
      <c r="V30" s="108"/>
      <c r="W30" s="108"/>
      <c r="X30" s="108"/>
      <c r="Y30" s="108">
        <v>1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>
        <v>1</v>
      </c>
      <c r="AP30" s="108"/>
      <c r="AQ30" s="108"/>
      <c r="AR30" s="108"/>
      <c r="AS30" s="108"/>
      <c r="AT30" s="108"/>
      <c r="AU30" s="108"/>
      <c r="AV30" s="108"/>
      <c r="AW30" s="111">
        <v>2</v>
      </c>
      <c r="AX30" s="108"/>
      <c r="AY30" s="108">
        <v>2</v>
      </c>
      <c r="AZ30" s="108"/>
      <c r="BA30" s="108"/>
      <c r="BB30" s="108"/>
      <c r="BC30" s="108"/>
      <c r="BD30" s="108"/>
      <c r="BE30" s="108"/>
      <c r="BF30" s="108"/>
      <c r="BG30" s="108"/>
      <c r="BH30" s="109">
        <f t="shared" si="4"/>
        <v>2</v>
      </c>
      <c r="BI30" s="109">
        <f t="shared" si="0"/>
        <v>2</v>
      </c>
      <c r="BJ30" s="109">
        <f t="shared" si="5"/>
        <v>4</v>
      </c>
      <c r="BK30" s="110">
        <f t="shared" si="6"/>
        <v>8</v>
      </c>
    </row>
    <row r="31" spans="1:63" s="105" customFormat="1" ht="6.6" x14ac:dyDescent="0.15">
      <c r="A31" s="106" t="s">
        <v>77</v>
      </c>
      <c r="B31" s="107" t="s">
        <v>156</v>
      </c>
      <c r="C31" s="108"/>
      <c r="D31" s="108"/>
      <c r="E31" s="108">
        <v>1</v>
      </c>
      <c r="F31" s="108"/>
      <c r="G31" s="108"/>
      <c r="H31" s="108">
        <v>1</v>
      </c>
      <c r="I31" s="108"/>
      <c r="J31" s="108"/>
      <c r="K31" s="108">
        <v>1</v>
      </c>
      <c r="L31" s="108"/>
      <c r="M31" s="108">
        <v>1</v>
      </c>
      <c r="N31" s="108">
        <v>1</v>
      </c>
      <c r="O31" s="108"/>
      <c r="P31" s="108"/>
      <c r="Q31" s="108"/>
      <c r="R31" s="108"/>
      <c r="S31" s="108">
        <v>1</v>
      </c>
      <c r="T31" s="108"/>
      <c r="U31" s="108"/>
      <c r="V31" s="108"/>
      <c r="W31" s="108"/>
      <c r="X31" s="108"/>
      <c r="Y31" s="108">
        <v>1</v>
      </c>
      <c r="Z31" s="108">
        <v>1</v>
      </c>
      <c r="AA31" s="108"/>
      <c r="AB31" s="108"/>
      <c r="AC31" s="108"/>
      <c r="AD31" s="108">
        <v>1</v>
      </c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>
        <v>1</v>
      </c>
      <c r="AP31" s="108">
        <v>1</v>
      </c>
      <c r="AQ31" s="108"/>
      <c r="AR31" s="108"/>
      <c r="AS31" s="108"/>
      <c r="AT31" s="108"/>
      <c r="AU31" s="108"/>
      <c r="AV31" s="108"/>
      <c r="AW31" s="111">
        <v>1</v>
      </c>
      <c r="AX31" s="108"/>
      <c r="AY31" s="108"/>
      <c r="AZ31" s="108"/>
      <c r="BA31" s="108"/>
      <c r="BB31" s="108"/>
      <c r="BC31" s="108"/>
      <c r="BD31" s="108"/>
      <c r="BE31" s="108">
        <v>1</v>
      </c>
      <c r="BF31" s="108"/>
      <c r="BG31" s="108"/>
      <c r="BH31" s="109">
        <f t="shared" si="4"/>
        <v>6</v>
      </c>
      <c r="BI31" s="109">
        <f t="shared" si="0"/>
        <v>5</v>
      </c>
      <c r="BJ31" s="109">
        <f t="shared" si="5"/>
        <v>2</v>
      </c>
      <c r="BK31" s="110">
        <f t="shared" si="6"/>
        <v>13</v>
      </c>
    </row>
    <row r="32" spans="1:63" s="105" customFormat="1" ht="6.6" x14ac:dyDescent="0.15">
      <c r="A32" s="106" t="s">
        <v>78</v>
      </c>
      <c r="B32" s="107" t="s">
        <v>234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>
        <v>1</v>
      </c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>
        <v>1</v>
      </c>
      <c r="Z32" s="108">
        <v>1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>
        <v>1</v>
      </c>
      <c r="AP32" s="108">
        <v>1</v>
      </c>
      <c r="AQ32" s="108"/>
      <c r="AR32" s="108"/>
      <c r="AS32" s="108"/>
      <c r="AT32" s="108"/>
      <c r="AU32" s="108"/>
      <c r="AV32" s="108"/>
      <c r="AW32" s="111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>
        <v>1</v>
      </c>
      <c r="BH32" s="109">
        <f t="shared" si="4"/>
        <v>1</v>
      </c>
      <c r="BI32" s="109">
        <f t="shared" si="0"/>
        <v>4</v>
      </c>
      <c r="BJ32" s="109">
        <f t="shared" si="5"/>
        <v>1</v>
      </c>
      <c r="BK32" s="110">
        <f t="shared" si="6"/>
        <v>6</v>
      </c>
    </row>
    <row r="33" spans="1:63" s="105" customFormat="1" ht="6.6" x14ac:dyDescent="0.15">
      <c r="A33" s="106" t="s">
        <v>79</v>
      </c>
      <c r="B33" s="107" t="s">
        <v>158</v>
      </c>
      <c r="C33" s="108"/>
      <c r="D33" s="108"/>
      <c r="E33" s="108">
        <v>1</v>
      </c>
      <c r="F33" s="108"/>
      <c r="G33" s="108"/>
      <c r="H33" s="108"/>
      <c r="I33" s="108"/>
      <c r="J33" s="108"/>
      <c r="K33" s="108"/>
      <c r="L33" s="108"/>
      <c r="M33" s="108"/>
      <c r="N33" s="108">
        <v>1</v>
      </c>
      <c r="O33" s="108"/>
      <c r="P33" s="108"/>
      <c r="Q33" s="108"/>
      <c r="R33" s="108"/>
      <c r="S33" s="108">
        <v>1</v>
      </c>
      <c r="T33" s="108"/>
      <c r="U33" s="108"/>
      <c r="V33" s="108"/>
      <c r="W33" s="108"/>
      <c r="X33" s="108"/>
      <c r="Y33" s="108">
        <v>1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>
        <v>1</v>
      </c>
      <c r="AP33" s="108"/>
      <c r="AQ33" s="108"/>
      <c r="AR33" s="108"/>
      <c r="AS33" s="108"/>
      <c r="AT33" s="108"/>
      <c r="AU33" s="108"/>
      <c r="AV33" s="108"/>
      <c r="AW33" s="111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>
        <v>1</v>
      </c>
      <c r="BH33" s="109">
        <f t="shared" si="4"/>
        <v>3</v>
      </c>
      <c r="BI33" s="109">
        <f t="shared" si="0"/>
        <v>2</v>
      </c>
      <c r="BJ33" s="109">
        <f t="shared" si="5"/>
        <v>1</v>
      </c>
      <c r="BK33" s="110">
        <f t="shared" si="6"/>
        <v>6</v>
      </c>
    </row>
    <row r="34" spans="1:63" s="105" customFormat="1" ht="6.6" x14ac:dyDescent="0.15">
      <c r="A34" s="106" t="s">
        <v>80</v>
      </c>
      <c r="B34" s="107" t="s">
        <v>235</v>
      </c>
      <c r="C34" s="108"/>
      <c r="D34" s="108"/>
      <c r="E34" s="108">
        <v>1</v>
      </c>
      <c r="F34" s="108"/>
      <c r="G34" s="108"/>
      <c r="H34" s="108"/>
      <c r="I34" s="108"/>
      <c r="J34" s="108"/>
      <c r="K34" s="108">
        <v>1</v>
      </c>
      <c r="L34" s="108"/>
      <c r="M34" s="108">
        <v>1</v>
      </c>
      <c r="N34" s="108">
        <v>1</v>
      </c>
      <c r="O34" s="108"/>
      <c r="P34" s="108"/>
      <c r="Q34" s="108"/>
      <c r="R34" s="108"/>
      <c r="S34" s="108">
        <v>1</v>
      </c>
      <c r="T34" s="108"/>
      <c r="U34" s="108"/>
      <c r="V34" s="108"/>
      <c r="W34" s="108"/>
      <c r="X34" s="108"/>
      <c r="Y34" s="108">
        <v>1</v>
      </c>
      <c r="Z34" s="108">
        <v>1</v>
      </c>
      <c r="AA34" s="108"/>
      <c r="AB34" s="108"/>
      <c r="AC34" s="108">
        <v>1</v>
      </c>
      <c r="AD34" s="108">
        <v>1</v>
      </c>
      <c r="AE34" s="108"/>
      <c r="AF34" s="108">
        <v>1</v>
      </c>
      <c r="AG34" s="108">
        <v>1</v>
      </c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11">
        <v>1</v>
      </c>
      <c r="AX34" s="108"/>
      <c r="AY34" s="108"/>
      <c r="AZ34" s="108"/>
      <c r="BA34" s="108"/>
      <c r="BB34" s="108"/>
      <c r="BC34" s="108"/>
      <c r="BD34" s="108"/>
      <c r="BE34" s="108">
        <v>1</v>
      </c>
      <c r="BF34" s="108"/>
      <c r="BG34" s="108"/>
      <c r="BH34" s="109">
        <f t="shared" si="4"/>
        <v>5</v>
      </c>
      <c r="BI34" s="109">
        <f t="shared" si="0"/>
        <v>6</v>
      </c>
      <c r="BJ34" s="109">
        <f t="shared" si="5"/>
        <v>2</v>
      </c>
      <c r="BK34" s="110">
        <f t="shared" si="6"/>
        <v>13</v>
      </c>
    </row>
    <row r="35" spans="1:63" s="105" customFormat="1" ht="6.6" x14ac:dyDescent="0.15">
      <c r="A35" s="106" t="s">
        <v>100</v>
      </c>
      <c r="B35" s="107" t="s">
        <v>160</v>
      </c>
      <c r="C35" s="108"/>
      <c r="D35" s="108"/>
      <c r="E35" s="108">
        <v>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>
        <v>1</v>
      </c>
      <c r="S35" s="108">
        <v>1</v>
      </c>
      <c r="T35" s="108"/>
      <c r="U35" s="108"/>
      <c r="V35" s="108"/>
      <c r="W35" s="108"/>
      <c r="X35" s="108"/>
      <c r="Y35" s="108">
        <v>1</v>
      </c>
      <c r="Z35" s="108">
        <v>1</v>
      </c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11"/>
      <c r="AX35" s="108">
        <v>1</v>
      </c>
      <c r="AY35" s="108">
        <v>1</v>
      </c>
      <c r="AZ35" s="108"/>
      <c r="BA35" s="108"/>
      <c r="BB35" s="108"/>
      <c r="BC35" s="108"/>
      <c r="BD35" s="108"/>
      <c r="BE35" s="108"/>
      <c r="BF35" s="108"/>
      <c r="BG35" s="108"/>
      <c r="BH35" s="109">
        <f t="shared" si="4"/>
        <v>3</v>
      </c>
      <c r="BI35" s="109">
        <f t="shared" si="0"/>
        <v>2</v>
      </c>
      <c r="BJ35" s="109">
        <f t="shared" si="5"/>
        <v>2</v>
      </c>
      <c r="BK35" s="110">
        <f t="shared" si="6"/>
        <v>7</v>
      </c>
    </row>
    <row r="36" spans="1:63" s="105" customFormat="1" ht="6.6" x14ac:dyDescent="0.15">
      <c r="A36" s="106" t="s">
        <v>110</v>
      </c>
      <c r="B36" s="107" t="s">
        <v>161</v>
      </c>
      <c r="C36" s="108"/>
      <c r="D36" s="108"/>
      <c r="E36" s="108">
        <v>1</v>
      </c>
      <c r="F36" s="108"/>
      <c r="G36" s="108"/>
      <c r="H36" s="108"/>
      <c r="I36" s="108"/>
      <c r="J36" s="108"/>
      <c r="K36" s="108"/>
      <c r="L36" s="108"/>
      <c r="M36" s="108"/>
      <c r="N36" s="108">
        <v>1</v>
      </c>
      <c r="O36" s="108"/>
      <c r="P36" s="108"/>
      <c r="Q36" s="108">
        <v>1</v>
      </c>
      <c r="R36" s="108"/>
      <c r="S36" s="108">
        <v>1</v>
      </c>
      <c r="T36" s="108"/>
      <c r="U36" s="108"/>
      <c r="V36" s="108"/>
      <c r="W36" s="108"/>
      <c r="X36" s="108"/>
      <c r="Y36" s="108">
        <v>1</v>
      </c>
      <c r="Z36" s="108">
        <v>1</v>
      </c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>
        <v>1</v>
      </c>
      <c r="AQ36" s="108"/>
      <c r="AR36" s="108"/>
      <c r="AS36" s="108">
        <v>1</v>
      </c>
      <c r="AT36" s="108"/>
      <c r="AU36" s="108"/>
      <c r="AV36" s="108"/>
      <c r="AW36" s="111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>
        <v>1</v>
      </c>
      <c r="BH36" s="109">
        <f t="shared" si="4"/>
        <v>4</v>
      </c>
      <c r="BI36" s="109">
        <f t="shared" si="0"/>
        <v>4</v>
      </c>
      <c r="BJ36" s="109">
        <f t="shared" si="5"/>
        <v>1</v>
      </c>
      <c r="BK36" s="110">
        <f t="shared" si="6"/>
        <v>9</v>
      </c>
    </row>
    <row r="37" spans="1:63" s="105" customFormat="1" ht="6.6" x14ac:dyDescent="0.15">
      <c r="A37" s="106" t="s">
        <v>111</v>
      </c>
      <c r="B37" s="107" t="s">
        <v>162</v>
      </c>
      <c r="C37" s="108"/>
      <c r="D37" s="108"/>
      <c r="E37" s="108">
        <v>1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>
        <v>1</v>
      </c>
      <c r="T37" s="108"/>
      <c r="U37" s="108"/>
      <c r="V37" s="108"/>
      <c r="W37" s="108"/>
      <c r="X37" s="108"/>
      <c r="Y37" s="108">
        <v>1</v>
      </c>
      <c r="Z37" s="108">
        <v>1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>
        <v>1</v>
      </c>
      <c r="AP37" s="108">
        <v>1</v>
      </c>
      <c r="AQ37" s="108"/>
      <c r="AR37" s="108"/>
      <c r="AS37" s="108"/>
      <c r="AT37" s="108"/>
      <c r="AU37" s="108"/>
      <c r="AV37" s="108"/>
      <c r="AW37" s="111">
        <v>1</v>
      </c>
      <c r="AX37" s="108"/>
      <c r="AY37" s="108">
        <v>1</v>
      </c>
      <c r="AZ37" s="108"/>
      <c r="BA37" s="108"/>
      <c r="BB37" s="108"/>
      <c r="BC37" s="108"/>
      <c r="BD37" s="108"/>
      <c r="BE37" s="108"/>
      <c r="BF37" s="108"/>
      <c r="BG37" s="108">
        <v>1</v>
      </c>
      <c r="BH37" s="109">
        <f t="shared" si="4"/>
        <v>2</v>
      </c>
      <c r="BI37" s="109">
        <f t="shared" si="0"/>
        <v>4</v>
      </c>
      <c r="BJ37" s="109">
        <f t="shared" si="5"/>
        <v>3</v>
      </c>
      <c r="BK37" s="110">
        <f t="shared" si="6"/>
        <v>9</v>
      </c>
    </row>
    <row r="38" spans="1:63" s="105" customFormat="1" ht="6.6" x14ac:dyDescent="0.15">
      <c r="A38" s="106" t="s">
        <v>112</v>
      </c>
      <c r="B38" s="107" t="s">
        <v>83</v>
      </c>
      <c r="C38" s="108"/>
      <c r="D38" s="108"/>
      <c r="E38" s="108">
        <v>1</v>
      </c>
      <c r="F38" s="108"/>
      <c r="G38" s="108"/>
      <c r="H38" s="108"/>
      <c r="I38" s="108"/>
      <c r="J38" s="108"/>
      <c r="K38" s="108"/>
      <c r="L38" s="108"/>
      <c r="M38" s="108"/>
      <c r="N38" s="108">
        <v>1</v>
      </c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>
        <v>1</v>
      </c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>
        <v>1</v>
      </c>
      <c r="AQ38" s="108"/>
      <c r="AR38" s="108"/>
      <c r="AS38" s="108">
        <v>1</v>
      </c>
      <c r="AT38" s="108"/>
      <c r="AU38" s="108"/>
      <c r="AV38" s="108"/>
      <c r="AW38" s="111">
        <v>1</v>
      </c>
      <c r="AX38" s="108">
        <v>1</v>
      </c>
      <c r="AY38" s="108">
        <v>1</v>
      </c>
      <c r="AZ38" s="108"/>
      <c r="BA38" s="108"/>
      <c r="BB38" s="108"/>
      <c r="BC38" s="108"/>
      <c r="BD38" s="108"/>
      <c r="BE38" s="108"/>
      <c r="BF38" s="108"/>
      <c r="BG38" s="108">
        <v>1</v>
      </c>
      <c r="BH38" s="109">
        <f t="shared" si="4"/>
        <v>2</v>
      </c>
      <c r="BI38" s="109">
        <f t="shared" si="0"/>
        <v>3</v>
      </c>
      <c r="BJ38" s="109">
        <f t="shared" si="5"/>
        <v>4</v>
      </c>
      <c r="BK38" s="110">
        <f t="shared" si="6"/>
        <v>9</v>
      </c>
    </row>
    <row r="39" spans="1:63" s="105" customFormat="1" ht="6.6" x14ac:dyDescent="0.15">
      <c r="A39" s="106" t="s">
        <v>113</v>
      </c>
      <c r="B39" s="107" t="s">
        <v>135</v>
      </c>
      <c r="C39" s="108"/>
      <c r="D39" s="108"/>
      <c r="E39" s="108">
        <v>1</v>
      </c>
      <c r="F39" s="108"/>
      <c r="G39" s="108"/>
      <c r="H39" s="108"/>
      <c r="I39" s="108"/>
      <c r="J39" s="108"/>
      <c r="K39" s="108"/>
      <c r="L39" s="108"/>
      <c r="M39" s="108"/>
      <c r="N39" s="108">
        <v>1</v>
      </c>
      <c r="O39" s="108"/>
      <c r="P39" s="108"/>
      <c r="Q39" s="108"/>
      <c r="R39" s="108"/>
      <c r="S39" s="108">
        <v>1</v>
      </c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>
        <v>1</v>
      </c>
      <c r="AN39" s="108"/>
      <c r="AO39" s="108">
        <v>1</v>
      </c>
      <c r="AP39" s="108"/>
      <c r="AQ39" s="108"/>
      <c r="AR39" s="108"/>
      <c r="AS39" s="108"/>
      <c r="AT39" s="108"/>
      <c r="AU39" s="108"/>
      <c r="AV39" s="108"/>
      <c r="AW39" s="111">
        <v>1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9">
        <f t="shared" si="4"/>
        <v>3</v>
      </c>
      <c r="BI39" s="109">
        <f t="shared" si="0"/>
        <v>2</v>
      </c>
      <c r="BJ39" s="109">
        <f t="shared" si="5"/>
        <v>1</v>
      </c>
      <c r="BK39" s="110">
        <f t="shared" si="6"/>
        <v>6</v>
      </c>
    </row>
    <row r="40" spans="1:63" s="105" customFormat="1" ht="8.4" customHeight="1" x14ac:dyDescent="0.15">
      <c r="A40" s="106" t="s">
        <v>114</v>
      </c>
      <c r="B40" s="107" t="s">
        <v>91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>
        <v>1</v>
      </c>
      <c r="S40" s="108">
        <v>1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>
        <v>1</v>
      </c>
      <c r="AN40" s="108"/>
      <c r="AO40" s="108">
        <v>1</v>
      </c>
      <c r="AP40" s="108"/>
      <c r="AQ40" s="108"/>
      <c r="AR40" s="108"/>
      <c r="AS40" s="108"/>
      <c r="AT40" s="108"/>
      <c r="AU40" s="108"/>
      <c r="AV40" s="108"/>
      <c r="AW40" s="111"/>
      <c r="AX40" s="108"/>
      <c r="AY40" s="108"/>
      <c r="AZ40" s="108"/>
      <c r="BA40" s="108"/>
      <c r="BB40" s="108"/>
      <c r="BC40" s="108"/>
      <c r="BD40" s="108">
        <v>2</v>
      </c>
      <c r="BE40" s="108"/>
      <c r="BF40" s="108"/>
      <c r="BG40" s="108"/>
      <c r="BH40" s="109">
        <f t="shared" si="4"/>
        <v>2</v>
      </c>
      <c r="BI40" s="109">
        <f t="shared" si="0"/>
        <v>2</v>
      </c>
      <c r="BJ40" s="109">
        <f t="shared" si="5"/>
        <v>2</v>
      </c>
      <c r="BK40" s="110">
        <f t="shared" si="6"/>
        <v>6</v>
      </c>
    </row>
    <row r="41" spans="1:63" s="105" customFormat="1" ht="6.6" x14ac:dyDescent="0.15">
      <c r="A41" s="106" t="s">
        <v>115</v>
      </c>
      <c r="B41" s="107" t="s">
        <v>131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>
        <v>1</v>
      </c>
      <c r="O41" s="108"/>
      <c r="P41" s="108"/>
      <c r="Q41" s="108"/>
      <c r="R41" s="108">
        <v>1</v>
      </c>
      <c r="S41" s="108"/>
      <c r="T41" s="108"/>
      <c r="U41" s="108"/>
      <c r="V41" s="108"/>
      <c r="W41" s="108"/>
      <c r="X41" s="108"/>
      <c r="Y41" s="108"/>
      <c r="Z41" s="108">
        <v>1</v>
      </c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>
        <v>1</v>
      </c>
      <c r="AN41" s="108"/>
      <c r="AO41" s="108"/>
      <c r="AP41" s="108"/>
      <c r="AQ41" s="108"/>
      <c r="AR41" s="108"/>
      <c r="AS41" s="108"/>
      <c r="AT41" s="108"/>
      <c r="AU41" s="108"/>
      <c r="AV41" s="108"/>
      <c r="AW41" s="111">
        <v>1</v>
      </c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9">
        <f t="shared" si="4"/>
        <v>2</v>
      </c>
      <c r="BI41" s="109">
        <f t="shared" si="0"/>
        <v>2</v>
      </c>
      <c r="BJ41" s="109">
        <f t="shared" si="5"/>
        <v>1</v>
      </c>
      <c r="BK41" s="110">
        <f t="shared" si="6"/>
        <v>5</v>
      </c>
    </row>
    <row r="42" spans="1:63" s="105" customFormat="1" ht="6.6" x14ac:dyDescent="0.15">
      <c r="A42" s="106" t="s">
        <v>116</v>
      </c>
      <c r="B42" s="107" t="s">
        <v>236</v>
      </c>
      <c r="C42" s="108"/>
      <c r="D42" s="108"/>
      <c r="E42" s="108"/>
      <c r="F42" s="108"/>
      <c r="G42" s="108"/>
      <c r="H42" s="108"/>
      <c r="I42" s="108"/>
      <c r="J42" s="108"/>
      <c r="K42" s="108">
        <v>1</v>
      </c>
      <c r="L42" s="108"/>
      <c r="M42" s="108"/>
      <c r="N42" s="108">
        <v>1</v>
      </c>
      <c r="O42" s="108"/>
      <c r="P42" s="108"/>
      <c r="Q42" s="108"/>
      <c r="R42" s="108"/>
      <c r="S42" s="108"/>
      <c r="T42" s="108"/>
      <c r="U42" s="108">
        <v>1</v>
      </c>
      <c r="V42" s="108">
        <v>1</v>
      </c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>
        <v>1</v>
      </c>
      <c r="AM42" s="108">
        <v>1</v>
      </c>
      <c r="AN42" s="108">
        <v>1</v>
      </c>
      <c r="AO42" s="108"/>
      <c r="AP42" s="108"/>
      <c r="AQ42" s="108"/>
      <c r="AR42" s="108"/>
      <c r="AS42" s="108"/>
      <c r="AT42" s="108"/>
      <c r="AU42" s="108"/>
      <c r="AV42" s="108"/>
      <c r="AW42" s="111"/>
      <c r="AX42" s="108"/>
      <c r="AY42" s="108"/>
      <c r="AZ42" s="108">
        <v>1</v>
      </c>
      <c r="BA42" s="108"/>
      <c r="BB42" s="108"/>
      <c r="BC42" s="108"/>
      <c r="BD42" s="108"/>
      <c r="BE42" s="108"/>
      <c r="BF42" s="108"/>
      <c r="BG42" s="108"/>
      <c r="BH42" s="109">
        <f t="shared" si="4"/>
        <v>4</v>
      </c>
      <c r="BI42" s="109">
        <f t="shared" si="0"/>
        <v>3</v>
      </c>
      <c r="BJ42" s="109">
        <f t="shared" si="5"/>
        <v>1</v>
      </c>
      <c r="BK42" s="110">
        <f t="shared" si="6"/>
        <v>8</v>
      </c>
    </row>
    <row r="43" spans="1:63" s="105" customFormat="1" ht="6.6" x14ac:dyDescent="0.15">
      <c r="A43" s="106" t="s">
        <v>117</v>
      </c>
      <c r="B43" s="107" t="s">
        <v>84</v>
      </c>
      <c r="C43" s="108"/>
      <c r="D43" s="108"/>
      <c r="E43" s="108">
        <v>1</v>
      </c>
      <c r="F43" s="108"/>
      <c r="G43" s="108"/>
      <c r="H43" s="108"/>
      <c r="I43" s="108"/>
      <c r="J43" s="108"/>
      <c r="K43" s="108">
        <v>1</v>
      </c>
      <c r="L43" s="108"/>
      <c r="M43" s="108">
        <v>1</v>
      </c>
      <c r="N43" s="108">
        <v>1</v>
      </c>
      <c r="O43" s="108"/>
      <c r="P43" s="108"/>
      <c r="Q43" s="108"/>
      <c r="R43" s="108"/>
      <c r="S43" s="108">
        <v>1</v>
      </c>
      <c r="T43" s="108"/>
      <c r="U43" s="108"/>
      <c r="V43" s="108"/>
      <c r="W43" s="108"/>
      <c r="X43" s="108">
        <v>1</v>
      </c>
      <c r="Y43" s="108">
        <v>1</v>
      </c>
      <c r="Z43" s="108">
        <v>1</v>
      </c>
      <c r="AA43" s="108"/>
      <c r="AB43" s="108"/>
      <c r="AC43" s="108"/>
      <c r="AD43" s="108">
        <v>1</v>
      </c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11">
        <v>1</v>
      </c>
      <c r="AX43" s="108"/>
      <c r="AY43" s="108"/>
      <c r="AZ43" s="108"/>
      <c r="BA43" s="108"/>
      <c r="BB43" s="108"/>
      <c r="BC43" s="108"/>
      <c r="BD43" s="108"/>
      <c r="BE43" s="108">
        <v>1</v>
      </c>
      <c r="BF43" s="108"/>
      <c r="BG43" s="108"/>
      <c r="BH43" s="109">
        <f t="shared" si="4"/>
        <v>5</v>
      </c>
      <c r="BI43" s="109">
        <f t="shared" si="0"/>
        <v>4</v>
      </c>
      <c r="BJ43" s="109">
        <f t="shared" si="5"/>
        <v>2</v>
      </c>
      <c r="BK43" s="110">
        <f t="shared" si="6"/>
        <v>11</v>
      </c>
    </row>
    <row r="44" spans="1:63" s="105" customFormat="1" ht="6.6" x14ac:dyDescent="0.15">
      <c r="A44" s="106" t="s">
        <v>118</v>
      </c>
      <c r="B44" s="107" t="s">
        <v>85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>
        <v>1</v>
      </c>
      <c r="T44" s="108"/>
      <c r="U44" s="108"/>
      <c r="V44" s="108"/>
      <c r="W44" s="108"/>
      <c r="X44" s="108"/>
      <c r="Y44" s="108">
        <v>1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11"/>
      <c r="AX44" s="108"/>
      <c r="AY44" s="108"/>
      <c r="AZ44" s="108"/>
      <c r="BA44" s="108"/>
      <c r="BB44" s="108"/>
      <c r="BC44" s="108"/>
      <c r="BD44" s="108"/>
      <c r="BE44" s="108">
        <v>1</v>
      </c>
      <c r="BF44" s="108"/>
      <c r="BG44" s="108"/>
      <c r="BH44" s="109">
        <f t="shared" si="4"/>
        <v>1</v>
      </c>
      <c r="BI44" s="109">
        <f t="shared" si="0"/>
        <v>1</v>
      </c>
      <c r="BJ44" s="109">
        <f t="shared" si="5"/>
        <v>1</v>
      </c>
      <c r="BK44" s="110">
        <f t="shared" si="6"/>
        <v>3</v>
      </c>
    </row>
    <row r="45" spans="1:63" s="105" customFormat="1" ht="6.6" x14ac:dyDescent="0.15">
      <c r="A45" s="104" t="s">
        <v>50</v>
      </c>
      <c r="B45" s="116" t="s">
        <v>237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2"/>
      <c r="BI45" s="112"/>
      <c r="BJ45" s="112"/>
      <c r="BK45" s="113"/>
    </row>
    <row r="46" spans="1:63" s="105" customFormat="1" ht="6.6" x14ac:dyDescent="0.15">
      <c r="A46" s="106" t="s">
        <v>10</v>
      </c>
      <c r="B46" s="107" t="s">
        <v>93</v>
      </c>
      <c r="C46" s="108"/>
      <c r="D46" s="108"/>
      <c r="E46" s="108"/>
      <c r="F46" s="108"/>
      <c r="G46" s="108"/>
      <c r="H46" s="108"/>
      <c r="I46" s="108"/>
      <c r="J46" s="108">
        <v>1</v>
      </c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>
        <v>1</v>
      </c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11"/>
      <c r="AX46" s="108"/>
      <c r="AY46" s="108">
        <v>1</v>
      </c>
      <c r="AZ46" s="108"/>
      <c r="BA46" s="108"/>
      <c r="BB46" s="108"/>
      <c r="BC46" s="108"/>
      <c r="BD46" s="108"/>
      <c r="BE46" s="108"/>
      <c r="BF46" s="108"/>
      <c r="BG46" s="108"/>
      <c r="BH46" s="109">
        <f t="shared" ref="BH46:BH51" si="7">SUM(C46:W46)</f>
        <v>1</v>
      </c>
      <c r="BI46" s="109">
        <f t="shared" si="0"/>
        <v>1</v>
      </c>
      <c r="BJ46" s="109">
        <f t="shared" ref="BJ46:BJ51" si="8">SUM(AW46:BG46)</f>
        <v>1</v>
      </c>
      <c r="BK46" s="110">
        <f t="shared" ref="BK46:BK51" si="9">SUM(C46:BG46)</f>
        <v>3</v>
      </c>
    </row>
    <row r="47" spans="1:63" s="105" customFormat="1" ht="6.6" x14ac:dyDescent="0.15">
      <c r="A47" s="106" t="s">
        <v>9</v>
      </c>
      <c r="B47" s="107" t="s">
        <v>238</v>
      </c>
      <c r="C47" s="108">
        <v>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>
        <v>1</v>
      </c>
      <c r="Y47" s="108">
        <v>1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>
        <v>1</v>
      </c>
      <c r="AQ47" s="108"/>
      <c r="AR47" s="108"/>
      <c r="AS47" s="108"/>
      <c r="AT47" s="108"/>
      <c r="AU47" s="108"/>
      <c r="AV47" s="108"/>
      <c r="AW47" s="111">
        <v>1</v>
      </c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9">
        <f t="shared" si="7"/>
        <v>1</v>
      </c>
      <c r="BI47" s="109">
        <f t="shared" si="0"/>
        <v>3</v>
      </c>
      <c r="BJ47" s="109">
        <f t="shared" si="8"/>
        <v>1</v>
      </c>
      <c r="BK47" s="110">
        <f t="shared" si="9"/>
        <v>5</v>
      </c>
    </row>
    <row r="48" spans="1:63" s="105" customFormat="1" ht="6.6" x14ac:dyDescent="0.15">
      <c r="A48" s="106" t="s">
        <v>8</v>
      </c>
      <c r="B48" s="107" t="s">
        <v>95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>
        <v>1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>
        <v>1</v>
      </c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11">
        <v>1</v>
      </c>
      <c r="AX48" s="108"/>
      <c r="AY48" s="108"/>
      <c r="AZ48" s="108"/>
      <c r="BA48" s="108"/>
      <c r="BB48" s="108"/>
      <c r="BC48" s="108"/>
      <c r="BD48" s="108">
        <v>1</v>
      </c>
      <c r="BE48" s="108"/>
      <c r="BF48" s="108"/>
      <c r="BG48" s="108"/>
      <c r="BH48" s="109">
        <f t="shared" si="7"/>
        <v>1</v>
      </c>
      <c r="BI48" s="109">
        <f t="shared" si="0"/>
        <v>1</v>
      </c>
      <c r="BJ48" s="109">
        <f t="shared" si="8"/>
        <v>2</v>
      </c>
      <c r="BK48" s="110">
        <f t="shared" si="9"/>
        <v>4</v>
      </c>
    </row>
    <row r="49" spans="1:63" s="105" customFormat="1" ht="6.6" x14ac:dyDescent="0.15">
      <c r="A49" s="106" t="s">
        <v>7</v>
      </c>
      <c r="B49" s="107" t="s">
        <v>239</v>
      </c>
      <c r="C49" s="108"/>
      <c r="D49" s="108"/>
      <c r="E49" s="108">
        <v>1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>
        <v>1</v>
      </c>
      <c r="Z49" s="108">
        <v>1</v>
      </c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11"/>
      <c r="AX49" s="108">
        <v>1</v>
      </c>
      <c r="AY49" s="108"/>
      <c r="AZ49" s="108"/>
      <c r="BA49" s="108"/>
      <c r="BB49" s="108"/>
      <c r="BC49" s="108"/>
      <c r="BD49" s="108"/>
      <c r="BE49" s="108"/>
      <c r="BF49" s="108"/>
      <c r="BG49" s="108"/>
      <c r="BH49" s="109">
        <f t="shared" si="7"/>
        <v>1</v>
      </c>
      <c r="BI49" s="109">
        <f t="shared" si="0"/>
        <v>2</v>
      </c>
      <c r="BJ49" s="109">
        <f t="shared" si="8"/>
        <v>1</v>
      </c>
      <c r="BK49" s="110">
        <f t="shared" si="9"/>
        <v>4</v>
      </c>
    </row>
    <row r="50" spans="1:63" s="105" customFormat="1" ht="6.6" x14ac:dyDescent="0.15">
      <c r="A50" s="106" t="s">
        <v>6</v>
      </c>
      <c r="B50" s="107" t="s">
        <v>102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>
        <v>1</v>
      </c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>
        <v>1</v>
      </c>
      <c r="AW50" s="111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>
        <v>1</v>
      </c>
      <c r="BH50" s="109">
        <f t="shared" si="7"/>
        <v>1</v>
      </c>
      <c r="BI50" s="109">
        <f t="shared" si="0"/>
        <v>1</v>
      </c>
      <c r="BJ50" s="109">
        <f t="shared" si="8"/>
        <v>1</v>
      </c>
      <c r="BK50" s="110">
        <f t="shared" si="9"/>
        <v>3</v>
      </c>
    </row>
    <row r="51" spans="1:63" s="105" customFormat="1" ht="6.6" x14ac:dyDescent="0.15">
      <c r="A51" s="106" t="s">
        <v>5</v>
      </c>
      <c r="B51" s="107" t="s">
        <v>103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>
        <v>1</v>
      </c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>
        <v>1</v>
      </c>
      <c r="AW51" s="111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>
        <v>1</v>
      </c>
      <c r="BH51" s="109">
        <f t="shared" si="7"/>
        <v>1</v>
      </c>
      <c r="BI51" s="109">
        <f t="shared" si="0"/>
        <v>1</v>
      </c>
      <c r="BJ51" s="109">
        <f t="shared" si="8"/>
        <v>1</v>
      </c>
      <c r="BK51" s="110">
        <f t="shared" si="9"/>
        <v>3</v>
      </c>
    </row>
    <row r="52" spans="1:63" s="105" customFormat="1" ht="6.6" x14ac:dyDescent="0.15">
      <c r="A52" s="104" t="s">
        <v>51</v>
      </c>
      <c r="B52" s="116" t="s">
        <v>237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2"/>
      <c r="BI52" s="112"/>
      <c r="BJ52" s="112"/>
      <c r="BK52" s="113"/>
    </row>
    <row r="53" spans="1:63" s="105" customFormat="1" ht="6.6" x14ac:dyDescent="0.15">
      <c r="A53" s="106" t="s">
        <v>10</v>
      </c>
      <c r="B53" s="107" t="s">
        <v>88</v>
      </c>
      <c r="C53" s="108"/>
      <c r="D53" s="108"/>
      <c r="E53" s="108">
        <v>4</v>
      </c>
      <c r="F53" s="108"/>
      <c r="G53" s="108"/>
      <c r="H53" s="108"/>
      <c r="I53" s="108"/>
      <c r="J53" s="108"/>
      <c r="K53" s="108">
        <v>1</v>
      </c>
      <c r="L53" s="108"/>
      <c r="M53" s="108">
        <v>1</v>
      </c>
      <c r="N53" s="108">
        <v>3</v>
      </c>
      <c r="O53" s="108"/>
      <c r="P53" s="108"/>
      <c r="Q53" s="108">
        <v>1</v>
      </c>
      <c r="R53" s="108">
        <v>1</v>
      </c>
      <c r="S53" s="108">
        <v>3</v>
      </c>
      <c r="T53" s="108"/>
      <c r="U53" s="108"/>
      <c r="V53" s="108"/>
      <c r="W53" s="108">
        <v>1</v>
      </c>
      <c r="X53" s="108"/>
      <c r="Y53" s="108">
        <v>4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>
        <v>1</v>
      </c>
      <c r="AW53" s="111">
        <v>1</v>
      </c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9">
        <f>SUM(C53:W53)</f>
        <v>15</v>
      </c>
      <c r="BI53" s="109">
        <f t="shared" si="0"/>
        <v>5</v>
      </c>
      <c r="BJ53" s="109">
        <f>SUM(AW53:BG53)</f>
        <v>1</v>
      </c>
      <c r="BK53" s="110">
        <f>SUM(C53:BG53)</f>
        <v>21</v>
      </c>
    </row>
    <row r="54" spans="1:63" s="105" customFormat="1" ht="6.6" x14ac:dyDescent="0.15">
      <c r="A54" s="104" t="s">
        <v>92</v>
      </c>
      <c r="B54" s="116" t="s">
        <v>237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2"/>
      <c r="BI54" s="112"/>
      <c r="BJ54" s="112"/>
      <c r="BK54" s="113"/>
    </row>
    <row r="55" spans="1:63" s="105" customFormat="1" ht="6.6" x14ac:dyDescent="0.15">
      <c r="A55" s="106" t="s">
        <v>10</v>
      </c>
      <c r="B55" s="107" t="s">
        <v>93</v>
      </c>
      <c r="C55" s="108"/>
      <c r="D55" s="108"/>
      <c r="E55" s="108"/>
      <c r="F55" s="108"/>
      <c r="G55" s="108"/>
      <c r="H55" s="108"/>
      <c r="I55" s="108"/>
      <c r="J55" s="108">
        <v>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>
        <v>1</v>
      </c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1"/>
      <c r="AV55" s="111"/>
      <c r="AW55" s="111"/>
      <c r="AX55" s="108"/>
      <c r="AY55" s="108">
        <v>1</v>
      </c>
      <c r="AZ55" s="108"/>
      <c r="BA55" s="108"/>
      <c r="BB55" s="108"/>
      <c r="BC55" s="108"/>
      <c r="BD55" s="108"/>
      <c r="BE55" s="108"/>
      <c r="BF55" s="108"/>
      <c r="BG55" s="108"/>
      <c r="BH55" s="109">
        <f t="shared" ref="BH55:BH60" si="10">SUM(C55:W55)</f>
        <v>1</v>
      </c>
      <c r="BI55" s="109">
        <f t="shared" si="0"/>
        <v>1</v>
      </c>
      <c r="BJ55" s="109">
        <f t="shared" ref="BJ55:BJ60" si="11">SUM(AW55:BG55)</f>
        <v>1</v>
      </c>
      <c r="BK55" s="110">
        <f t="shared" ref="BK55:BK60" si="12">SUM(C55:BG55)</f>
        <v>3</v>
      </c>
    </row>
    <row r="56" spans="1:63" s="105" customFormat="1" ht="7.2" customHeight="1" x14ac:dyDescent="0.15">
      <c r="A56" s="106" t="s">
        <v>9</v>
      </c>
      <c r="B56" s="114" t="s">
        <v>94</v>
      </c>
      <c r="C56" s="108">
        <v>1</v>
      </c>
      <c r="D56" s="108">
        <v>1</v>
      </c>
      <c r="E56" s="108">
        <v>1</v>
      </c>
      <c r="F56" s="108">
        <v>1</v>
      </c>
      <c r="G56" s="108"/>
      <c r="H56" s="108"/>
      <c r="I56" s="108"/>
      <c r="J56" s="108"/>
      <c r="K56" s="108"/>
      <c r="L56" s="108"/>
      <c r="M56" s="108">
        <v>1</v>
      </c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>
        <v>1</v>
      </c>
      <c r="Y56" s="108">
        <v>1</v>
      </c>
      <c r="Z56" s="108">
        <v>1</v>
      </c>
      <c r="AA56" s="108">
        <v>1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11"/>
      <c r="AV56" s="111"/>
      <c r="AW56" s="111">
        <v>1</v>
      </c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9">
        <f t="shared" si="10"/>
        <v>5</v>
      </c>
      <c r="BI56" s="109">
        <f t="shared" si="0"/>
        <v>4</v>
      </c>
      <c r="BJ56" s="109">
        <f t="shared" si="11"/>
        <v>1</v>
      </c>
      <c r="BK56" s="110">
        <f t="shared" si="12"/>
        <v>10</v>
      </c>
    </row>
    <row r="57" spans="1:63" s="105" customFormat="1" ht="6.6" x14ac:dyDescent="0.15">
      <c r="A57" s="106" t="s">
        <v>8</v>
      </c>
      <c r="B57" s="114" t="s">
        <v>238</v>
      </c>
      <c r="C57" s="108">
        <v>1</v>
      </c>
      <c r="D57" s="108"/>
      <c r="E57" s="108"/>
      <c r="F57" s="108"/>
      <c r="G57" s="108"/>
      <c r="H57" s="108"/>
      <c r="I57" s="108">
        <v>1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>
        <v>1</v>
      </c>
      <c r="X57" s="108">
        <v>1</v>
      </c>
      <c r="Y57" s="108">
        <v>1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11"/>
      <c r="AV57" s="111">
        <v>1</v>
      </c>
      <c r="AW57" s="111">
        <v>1</v>
      </c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9">
        <f t="shared" si="10"/>
        <v>3</v>
      </c>
      <c r="BI57" s="109">
        <f t="shared" si="0"/>
        <v>3</v>
      </c>
      <c r="BJ57" s="109">
        <f t="shared" si="11"/>
        <v>1</v>
      </c>
      <c r="BK57" s="110">
        <f t="shared" si="12"/>
        <v>7</v>
      </c>
    </row>
    <row r="58" spans="1:63" s="105" customFormat="1" ht="6.6" x14ac:dyDescent="0.15">
      <c r="A58" s="106" t="s">
        <v>7</v>
      </c>
      <c r="B58" s="114" t="s">
        <v>95</v>
      </c>
      <c r="C58" s="108"/>
      <c r="D58" s="108"/>
      <c r="E58" s="108">
        <v>1</v>
      </c>
      <c r="F58" s="108"/>
      <c r="G58" s="108"/>
      <c r="H58" s="108"/>
      <c r="I58" s="108"/>
      <c r="J58" s="108"/>
      <c r="K58" s="108"/>
      <c r="L58" s="108">
        <v>1</v>
      </c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>
        <v>1</v>
      </c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11"/>
      <c r="AV58" s="111"/>
      <c r="AW58" s="111">
        <v>1</v>
      </c>
      <c r="AX58" s="108"/>
      <c r="AY58" s="108"/>
      <c r="AZ58" s="108"/>
      <c r="BA58" s="108"/>
      <c r="BB58" s="108"/>
      <c r="BC58" s="108"/>
      <c r="BD58" s="108">
        <v>1</v>
      </c>
      <c r="BE58" s="108"/>
      <c r="BF58" s="108"/>
      <c r="BG58" s="108"/>
      <c r="BH58" s="109">
        <f t="shared" si="10"/>
        <v>2</v>
      </c>
      <c r="BI58" s="109">
        <f t="shared" si="0"/>
        <v>1</v>
      </c>
      <c r="BJ58" s="109">
        <f t="shared" si="11"/>
        <v>2</v>
      </c>
      <c r="BK58" s="110">
        <f t="shared" si="12"/>
        <v>5</v>
      </c>
    </row>
    <row r="59" spans="1:63" s="105" customFormat="1" ht="6.6" x14ac:dyDescent="0.15">
      <c r="A59" s="106" t="s">
        <v>6</v>
      </c>
      <c r="B59" s="114" t="s">
        <v>96</v>
      </c>
      <c r="C59" s="108"/>
      <c r="D59" s="108"/>
      <c r="E59" s="108">
        <v>1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>
        <v>1</v>
      </c>
      <c r="T59" s="108"/>
      <c r="U59" s="108"/>
      <c r="V59" s="108"/>
      <c r="W59" s="108"/>
      <c r="X59" s="108"/>
      <c r="Y59" s="108">
        <v>1</v>
      </c>
      <c r="Z59" s="108">
        <v>1</v>
      </c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11"/>
      <c r="AV59" s="111"/>
      <c r="AW59" s="111">
        <v>1</v>
      </c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9">
        <f t="shared" si="10"/>
        <v>2</v>
      </c>
      <c r="BI59" s="109">
        <f t="shared" si="0"/>
        <v>2</v>
      </c>
      <c r="BJ59" s="109">
        <f t="shared" si="11"/>
        <v>1</v>
      </c>
      <c r="BK59" s="110">
        <f t="shared" si="12"/>
        <v>5</v>
      </c>
    </row>
    <row r="60" spans="1:63" s="105" customFormat="1" ht="6.6" x14ac:dyDescent="0.15">
      <c r="A60" s="106" t="s">
        <v>5</v>
      </c>
      <c r="B60" s="114" t="s">
        <v>239</v>
      </c>
      <c r="C60" s="108"/>
      <c r="D60" s="108"/>
      <c r="E60" s="108">
        <v>1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>
        <v>1</v>
      </c>
      <c r="T60" s="108"/>
      <c r="U60" s="108"/>
      <c r="V60" s="108"/>
      <c r="W60" s="108"/>
      <c r="X60" s="108"/>
      <c r="Y60" s="108">
        <v>1</v>
      </c>
      <c r="Z60" s="108">
        <v>1</v>
      </c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11"/>
      <c r="AV60" s="111"/>
      <c r="AW60" s="111"/>
      <c r="AX60" s="108">
        <v>1</v>
      </c>
      <c r="AY60" s="108"/>
      <c r="AZ60" s="108"/>
      <c r="BA60" s="108"/>
      <c r="BB60" s="108"/>
      <c r="BC60" s="108"/>
      <c r="BD60" s="108"/>
      <c r="BE60" s="108"/>
      <c r="BF60" s="108"/>
      <c r="BG60" s="108"/>
      <c r="BH60" s="109">
        <f t="shared" si="10"/>
        <v>2</v>
      </c>
      <c r="BI60" s="109">
        <f t="shared" si="0"/>
        <v>2</v>
      </c>
      <c r="BJ60" s="109">
        <f t="shared" si="11"/>
        <v>1</v>
      </c>
      <c r="BK60" s="110">
        <f t="shared" si="12"/>
        <v>5</v>
      </c>
    </row>
    <row r="61" spans="1:63" s="105" customFormat="1" ht="6.6" x14ac:dyDescent="0.15">
      <c r="A61" s="104" t="s">
        <v>98</v>
      </c>
      <c r="B61" s="116" t="s">
        <v>237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2"/>
      <c r="BI61" s="112"/>
      <c r="BJ61" s="112"/>
      <c r="BK61" s="113"/>
    </row>
    <row r="62" spans="1:63" s="105" customFormat="1" ht="6.6" x14ac:dyDescent="0.15">
      <c r="A62" s="106" t="s">
        <v>10</v>
      </c>
      <c r="B62" s="107" t="s">
        <v>240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>
        <v>1</v>
      </c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>
        <v>1</v>
      </c>
      <c r="AK62" s="108"/>
      <c r="AL62" s="108">
        <v>1</v>
      </c>
      <c r="AM62" s="108">
        <v>1</v>
      </c>
      <c r="AN62" s="108"/>
      <c r="AO62" s="108"/>
      <c r="AP62" s="108"/>
      <c r="AQ62" s="108"/>
      <c r="AR62" s="108"/>
      <c r="AS62" s="108"/>
      <c r="AT62" s="108"/>
      <c r="AU62" s="111"/>
      <c r="AV62" s="111"/>
      <c r="AW62" s="111">
        <v>1</v>
      </c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9">
        <f>SUM(C62:W62)</f>
        <v>1</v>
      </c>
      <c r="BI62" s="109">
        <f t="shared" si="0"/>
        <v>3</v>
      </c>
      <c r="BJ62" s="109">
        <f>SUM(AW62:BG62)</f>
        <v>1</v>
      </c>
      <c r="BK62" s="110">
        <f>SUM(C62:BG62)</f>
        <v>5</v>
      </c>
    </row>
    <row r="63" spans="1:63" s="105" customFormat="1" ht="6.6" x14ac:dyDescent="0.15">
      <c r="A63" s="106" t="s">
        <v>9</v>
      </c>
      <c r="B63" s="114" t="s">
        <v>128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>
        <v>1</v>
      </c>
      <c r="S63" s="108"/>
      <c r="T63" s="108"/>
      <c r="U63" s="108"/>
      <c r="V63" s="108"/>
      <c r="W63" s="108">
        <v>1</v>
      </c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11"/>
      <c r="AV63" s="111">
        <v>1</v>
      </c>
      <c r="AW63" s="111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>
        <v>1</v>
      </c>
      <c r="BH63" s="109">
        <f>SUM(C63:W63)</f>
        <v>2</v>
      </c>
      <c r="BI63" s="109">
        <f t="shared" si="0"/>
        <v>1</v>
      </c>
      <c r="BJ63" s="109">
        <f>SUM(AW63:BG63)</f>
        <v>1</v>
      </c>
      <c r="BK63" s="110">
        <f>SUM(C63:BG63)</f>
        <v>4</v>
      </c>
    </row>
    <row r="64" spans="1:63" s="105" customFormat="1" ht="6.6" x14ac:dyDescent="0.15">
      <c r="A64" s="106" t="s">
        <v>8</v>
      </c>
      <c r="B64" s="114" t="s">
        <v>238</v>
      </c>
      <c r="C64" s="108"/>
      <c r="D64" s="108"/>
      <c r="E64" s="108">
        <v>1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>
        <v>1</v>
      </c>
      <c r="Y64" s="108">
        <v>1</v>
      </c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11"/>
      <c r="AV64" s="111"/>
      <c r="AW64" s="111">
        <v>1</v>
      </c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9">
        <f>SUM(C64:W64)</f>
        <v>1</v>
      </c>
      <c r="BI64" s="109">
        <f t="shared" si="0"/>
        <v>2</v>
      </c>
      <c r="BJ64" s="109">
        <f>SUM(AW64:BG64)</f>
        <v>1</v>
      </c>
      <c r="BK64" s="110">
        <f>SUM(C64:BG64)</f>
        <v>4</v>
      </c>
    </row>
    <row r="65" spans="1:63" s="105" customFormat="1" ht="6.6" x14ac:dyDescent="0.15">
      <c r="A65" s="106" t="s">
        <v>7</v>
      </c>
      <c r="B65" s="114" t="s">
        <v>96</v>
      </c>
      <c r="C65" s="108"/>
      <c r="D65" s="108"/>
      <c r="E65" s="108">
        <v>1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>
        <v>1</v>
      </c>
      <c r="T65" s="108"/>
      <c r="U65" s="108"/>
      <c r="V65" s="108"/>
      <c r="W65" s="108"/>
      <c r="X65" s="108"/>
      <c r="Y65" s="108">
        <v>1</v>
      </c>
      <c r="Z65" s="108">
        <v>1</v>
      </c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11"/>
      <c r="AV65" s="111"/>
      <c r="AW65" s="111">
        <v>1</v>
      </c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9">
        <f>SUM(C65:W65)</f>
        <v>2</v>
      </c>
      <c r="BI65" s="109">
        <f t="shared" si="0"/>
        <v>2</v>
      </c>
      <c r="BJ65" s="109">
        <f>SUM(AW65:BG65)</f>
        <v>1</v>
      </c>
      <c r="BK65" s="110">
        <f>SUM(C65:BG65)</f>
        <v>5</v>
      </c>
    </row>
    <row r="66" spans="1:63" x14ac:dyDescent="0.2">
      <c r="A66" s="116" t="s">
        <v>241</v>
      </c>
      <c r="B66" s="116"/>
      <c r="C66" s="165">
        <f t="shared" ref="C66:BK66" si="13">SUM(C5:C8,C10:C16,C18:C44,C46:C51)</f>
        <v>4</v>
      </c>
      <c r="D66" s="165">
        <f t="shared" si="13"/>
        <v>1</v>
      </c>
      <c r="E66" s="165">
        <f t="shared" si="13"/>
        <v>11</v>
      </c>
      <c r="F66" s="165">
        <f t="shared" si="13"/>
        <v>4</v>
      </c>
      <c r="G66" s="165">
        <f t="shared" si="13"/>
        <v>2</v>
      </c>
      <c r="H66" s="165">
        <f t="shared" si="13"/>
        <v>3</v>
      </c>
      <c r="I66" s="165">
        <f t="shared" si="13"/>
        <v>3</v>
      </c>
      <c r="J66" s="165">
        <f t="shared" si="13"/>
        <v>3</v>
      </c>
      <c r="K66" s="165">
        <f t="shared" si="13"/>
        <v>10</v>
      </c>
      <c r="L66" s="165">
        <f t="shared" si="13"/>
        <v>5</v>
      </c>
      <c r="M66" s="165">
        <f t="shared" si="13"/>
        <v>9</v>
      </c>
      <c r="N66" s="165">
        <f t="shared" si="13"/>
        <v>13</v>
      </c>
      <c r="O66" s="165">
        <f t="shared" si="13"/>
        <v>2</v>
      </c>
      <c r="P66" s="165">
        <f t="shared" si="13"/>
        <v>2</v>
      </c>
      <c r="Q66" s="165">
        <f t="shared" si="13"/>
        <v>4</v>
      </c>
      <c r="R66" s="165">
        <f t="shared" si="13"/>
        <v>4</v>
      </c>
      <c r="S66" s="165">
        <f t="shared" si="13"/>
        <v>12</v>
      </c>
      <c r="T66" s="165">
        <f t="shared" si="13"/>
        <v>2</v>
      </c>
      <c r="U66" s="165">
        <f t="shared" si="13"/>
        <v>4</v>
      </c>
      <c r="V66" s="165">
        <f t="shared" si="13"/>
        <v>3</v>
      </c>
      <c r="W66" s="165">
        <f t="shared" si="13"/>
        <v>2</v>
      </c>
      <c r="X66" s="165">
        <f t="shared" si="13"/>
        <v>3</v>
      </c>
      <c r="Y66" s="165">
        <f t="shared" si="13"/>
        <v>14</v>
      </c>
      <c r="Z66" s="165">
        <f t="shared" si="13"/>
        <v>11</v>
      </c>
      <c r="AA66" s="165">
        <f t="shared" si="13"/>
        <v>5</v>
      </c>
      <c r="AB66" s="165">
        <f t="shared" si="13"/>
        <v>4</v>
      </c>
      <c r="AC66" s="165">
        <f t="shared" si="13"/>
        <v>4</v>
      </c>
      <c r="AD66" s="165">
        <f t="shared" si="13"/>
        <v>6</v>
      </c>
      <c r="AE66" s="165">
        <f t="shared" si="13"/>
        <v>2</v>
      </c>
      <c r="AF66" s="165">
        <f t="shared" si="13"/>
        <v>3</v>
      </c>
      <c r="AG66" s="165">
        <f t="shared" si="13"/>
        <v>2</v>
      </c>
      <c r="AH66" s="165">
        <f t="shared" si="13"/>
        <v>6</v>
      </c>
      <c r="AI66" s="165">
        <f t="shared" si="13"/>
        <v>5</v>
      </c>
      <c r="AJ66" s="165">
        <f t="shared" si="13"/>
        <v>4</v>
      </c>
      <c r="AK66" s="165">
        <f t="shared" si="13"/>
        <v>3</v>
      </c>
      <c r="AL66" s="165">
        <f t="shared" si="13"/>
        <v>2</v>
      </c>
      <c r="AM66" s="165">
        <f t="shared" si="13"/>
        <v>11</v>
      </c>
      <c r="AN66" s="165">
        <f t="shared" si="13"/>
        <v>3</v>
      </c>
      <c r="AO66" s="165">
        <f t="shared" si="13"/>
        <v>8</v>
      </c>
      <c r="AP66" s="165">
        <f t="shared" si="13"/>
        <v>7</v>
      </c>
      <c r="AQ66" s="165">
        <f t="shared" si="13"/>
        <v>2</v>
      </c>
      <c r="AR66" s="165">
        <f t="shared" si="13"/>
        <v>4</v>
      </c>
      <c r="AS66" s="165">
        <f t="shared" si="13"/>
        <v>7</v>
      </c>
      <c r="AT66" s="165">
        <f t="shared" si="13"/>
        <v>2</v>
      </c>
      <c r="AU66" s="165">
        <f t="shared" si="13"/>
        <v>1</v>
      </c>
      <c r="AV66" s="165">
        <f>SUM(AV5:AV8,AV10:AV16,AV18:AV44,AV46:AV51)</f>
        <v>2</v>
      </c>
      <c r="AW66" s="165">
        <f t="shared" si="13"/>
        <v>18</v>
      </c>
      <c r="AX66" s="165">
        <f t="shared" si="13"/>
        <v>10</v>
      </c>
      <c r="AY66" s="165">
        <f t="shared" si="13"/>
        <v>12</v>
      </c>
      <c r="AZ66" s="165">
        <f t="shared" si="13"/>
        <v>4</v>
      </c>
      <c r="BA66" s="165">
        <f t="shared" si="13"/>
        <v>3</v>
      </c>
      <c r="BB66" s="165">
        <f t="shared" si="13"/>
        <v>2</v>
      </c>
      <c r="BC66" s="165">
        <f t="shared" si="13"/>
        <v>3</v>
      </c>
      <c r="BD66" s="165">
        <f t="shared" si="13"/>
        <v>5</v>
      </c>
      <c r="BE66" s="165">
        <f t="shared" si="13"/>
        <v>7</v>
      </c>
      <c r="BF66" s="165">
        <f t="shared" si="13"/>
        <v>8</v>
      </c>
      <c r="BG66" s="165">
        <f t="shared" si="13"/>
        <v>14</v>
      </c>
      <c r="BH66" s="165">
        <f t="shared" si="13"/>
        <v>103</v>
      </c>
      <c r="BI66" s="165">
        <f t="shared" si="13"/>
        <v>121</v>
      </c>
      <c r="BJ66" s="165">
        <f t="shared" si="13"/>
        <v>86</v>
      </c>
      <c r="BK66" s="165">
        <f t="shared" si="13"/>
        <v>310</v>
      </c>
    </row>
    <row r="67" spans="1:63" ht="13.2" customHeight="1" x14ac:dyDescent="0.2">
      <c r="A67" s="166" t="s">
        <v>242</v>
      </c>
      <c r="B67" s="167"/>
      <c r="C67" s="165">
        <f t="shared" ref="C67:BK67" si="14">SUM(C5:C8,C10:C16,C18:C44,C53:C53)</f>
        <v>3</v>
      </c>
      <c r="D67" s="165">
        <f t="shared" si="14"/>
        <v>1</v>
      </c>
      <c r="E67" s="165">
        <f t="shared" si="14"/>
        <v>14</v>
      </c>
      <c r="F67" s="165">
        <f t="shared" si="14"/>
        <v>4</v>
      </c>
      <c r="G67" s="165">
        <f t="shared" si="14"/>
        <v>2</v>
      </c>
      <c r="H67" s="165">
        <f t="shared" si="14"/>
        <v>3</v>
      </c>
      <c r="I67" s="165">
        <f t="shared" si="14"/>
        <v>3</v>
      </c>
      <c r="J67" s="165">
        <f t="shared" si="14"/>
        <v>2</v>
      </c>
      <c r="K67" s="165">
        <f t="shared" si="14"/>
        <v>11</v>
      </c>
      <c r="L67" s="165">
        <f t="shared" si="14"/>
        <v>4</v>
      </c>
      <c r="M67" s="165">
        <f t="shared" si="14"/>
        <v>10</v>
      </c>
      <c r="N67" s="165">
        <f t="shared" si="14"/>
        <v>16</v>
      </c>
      <c r="O67" s="165">
        <f t="shared" si="14"/>
        <v>2</v>
      </c>
      <c r="P67" s="165">
        <f t="shared" si="14"/>
        <v>2</v>
      </c>
      <c r="Q67" s="165">
        <f t="shared" si="14"/>
        <v>5</v>
      </c>
      <c r="R67" s="165">
        <f t="shared" si="14"/>
        <v>5</v>
      </c>
      <c r="S67" s="165">
        <f t="shared" si="14"/>
        <v>15</v>
      </c>
      <c r="T67" s="165">
        <f t="shared" si="14"/>
        <v>2</v>
      </c>
      <c r="U67" s="165">
        <f t="shared" si="14"/>
        <v>4</v>
      </c>
      <c r="V67" s="165">
        <f t="shared" si="14"/>
        <v>3</v>
      </c>
      <c r="W67" s="165">
        <f t="shared" si="14"/>
        <v>1</v>
      </c>
      <c r="X67" s="165">
        <f t="shared" si="14"/>
        <v>2</v>
      </c>
      <c r="Y67" s="165">
        <f t="shared" si="14"/>
        <v>16</v>
      </c>
      <c r="Z67" s="165">
        <f t="shared" si="14"/>
        <v>10</v>
      </c>
      <c r="AA67" s="165">
        <f t="shared" si="14"/>
        <v>4</v>
      </c>
      <c r="AB67" s="165">
        <f t="shared" si="14"/>
        <v>4</v>
      </c>
      <c r="AC67" s="165">
        <f t="shared" si="14"/>
        <v>4</v>
      </c>
      <c r="AD67" s="165">
        <f t="shared" si="14"/>
        <v>6</v>
      </c>
      <c r="AE67" s="165">
        <f t="shared" si="14"/>
        <v>2</v>
      </c>
      <c r="AF67" s="165">
        <f t="shared" si="14"/>
        <v>3</v>
      </c>
      <c r="AG67" s="165">
        <f t="shared" si="14"/>
        <v>2</v>
      </c>
      <c r="AH67" s="165">
        <f t="shared" si="14"/>
        <v>5</v>
      </c>
      <c r="AI67" s="165">
        <f t="shared" si="14"/>
        <v>5</v>
      </c>
      <c r="AJ67" s="165">
        <f t="shared" si="14"/>
        <v>4</v>
      </c>
      <c r="AK67" s="165">
        <f t="shared" si="14"/>
        <v>3</v>
      </c>
      <c r="AL67" s="165">
        <f t="shared" si="14"/>
        <v>2</v>
      </c>
      <c r="AM67" s="165">
        <f t="shared" si="14"/>
        <v>11</v>
      </c>
      <c r="AN67" s="165">
        <f t="shared" si="14"/>
        <v>3</v>
      </c>
      <c r="AO67" s="165">
        <f t="shared" si="14"/>
        <v>8</v>
      </c>
      <c r="AP67" s="165">
        <f t="shared" si="14"/>
        <v>6</v>
      </c>
      <c r="AQ67" s="165">
        <f t="shared" si="14"/>
        <v>2</v>
      </c>
      <c r="AR67" s="165">
        <f t="shared" si="14"/>
        <v>4</v>
      </c>
      <c r="AS67" s="165">
        <f t="shared" si="14"/>
        <v>7</v>
      </c>
      <c r="AT67" s="165">
        <f t="shared" si="14"/>
        <v>2</v>
      </c>
      <c r="AU67" s="165">
        <f t="shared" si="14"/>
        <v>1</v>
      </c>
      <c r="AV67" s="165">
        <f>SUM(AV5:AV8,AV10:AV16,AV18:AV44,AV53:AV53)</f>
        <v>1</v>
      </c>
      <c r="AW67" s="165">
        <f t="shared" si="14"/>
        <v>17</v>
      </c>
      <c r="AX67" s="165">
        <f t="shared" si="14"/>
        <v>9</v>
      </c>
      <c r="AY67" s="165">
        <f t="shared" si="14"/>
        <v>11</v>
      </c>
      <c r="AZ67" s="165">
        <f t="shared" si="14"/>
        <v>4</v>
      </c>
      <c r="BA67" s="165">
        <f t="shared" si="14"/>
        <v>3</v>
      </c>
      <c r="BB67" s="165">
        <f t="shared" si="14"/>
        <v>2</v>
      </c>
      <c r="BC67" s="165">
        <f t="shared" si="14"/>
        <v>3</v>
      </c>
      <c r="BD67" s="165">
        <f t="shared" si="14"/>
        <v>4</v>
      </c>
      <c r="BE67" s="165">
        <f t="shared" si="14"/>
        <v>7</v>
      </c>
      <c r="BF67" s="165">
        <f t="shared" si="14"/>
        <v>8</v>
      </c>
      <c r="BG67" s="165">
        <f t="shared" si="14"/>
        <v>12</v>
      </c>
      <c r="BH67" s="165">
        <f t="shared" si="14"/>
        <v>112</v>
      </c>
      <c r="BI67" s="165">
        <f t="shared" si="14"/>
        <v>117</v>
      </c>
      <c r="BJ67" s="165">
        <f t="shared" si="14"/>
        <v>80</v>
      </c>
      <c r="BK67" s="165">
        <f t="shared" si="14"/>
        <v>309</v>
      </c>
    </row>
    <row r="68" spans="1:63" ht="13.2" customHeight="1" x14ac:dyDescent="0.2">
      <c r="A68" s="166" t="s">
        <v>243</v>
      </c>
      <c r="B68" s="167"/>
      <c r="C68" s="165">
        <f t="shared" ref="C68:BK68" si="15">SUM(C5:C8,C10:C16,C18:C44,C55:C60)</f>
        <v>5</v>
      </c>
      <c r="D68" s="165">
        <f t="shared" si="15"/>
        <v>2</v>
      </c>
      <c r="E68" s="165">
        <f t="shared" si="15"/>
        <v>14</v>
      </c>
      <c r="F68" s="165">
        <f t="shared" si="15"/>
        <v>5</v>
      </c>
      <c r="G68" s="165">
        <f t="shared" si="15"/>
        <v>2</v>
      </c>
      <c r="H68" s="165">
        <f t="shared" si="15"/>
        <v>3</v>
      </c>
      <c r="I68" s="165">
        <f t="shared" si="15"/>
        <v>4</v>
      </c>
      <c r="J68" s="165">
        <f t="shared" si="15"/>
        <v>3</v>
      </c>
      <c r="K68" s="165">
        <f t="shared" si="15"/>
        <v>10</v>
      </c>
      <c r="L68" s="165">
        <f t="shared" si="15"/>
        <v>5</v>
      </c>
      <c r="M68" s="165">
        <f t="shared" si="15"/>
        <v>10</v>
      </c>
      <c r="N68" s="165">
        <f t="shared" si="15"/>
        <v>13</v>
      </c>
      <c r="O68" s="165">
        <f t="shared" si="15"/>
        <v>2</v>
      </c>
      <c r="P68" s="165">
        <f t="shared" si="15"/>
        <v>2</v>
      </c>
      <c r="Q68" s="165">
        <f t="shared" si="15"/>
        <v>4</v>
      </c>
      <c r="R68" s="165">
        <f t="shared" si="15"/>
        <v>4</v>
      </c>
      <c r="S68" s="165">
        <f t="shared" si="15"/>
        <v>14</v>
      </c>
      <c r="T68" s="165">
        <f t="shared" si="15"/>
        <v>2</v>
      </c>
      <c r="U68" s="165">
        <f t="shared" si="15"/>
        <v>4</v>
      </c>
      <c r="V68" s="165">
        <f t="shared" si="15"/>
        <v>3</v>
      </c>
      <c r="W68" s="165">
        <f t="shared" si="15"/>
        <v>1</v>
      </c>
      <c r="X68" s="165">
        <f t="shared" si="15"/>
        <v>4</v>
      </c>
      <c r="Y68" s="165">
        <f t="shared" si="15"/>
        <v>16</v>
      </c>
      <c r="Z68" s="165">
        <f t="shared" si="15"/>
        <v>13</v>
      </c>
      <c r="AA68" s="165">
        <f t="shared" si="15"/>
        <v>6</v>
      </c>
      <c r="AB68" s="165">
        <f t="shared" si="15"/>
        <v>4</v>
      </c>
      <c r="AC68" s="165">
        <f t="shared" si="15"/>
        <v>4</v>
      </c>
      <c r="AD68" s="165">
        <f t="shared" si="15"/>
        <v>6</v>
      </c>
      <c r="AE68" s="165">
        <f t="shared" si="15"/>
        <v>2</v>
      </c>
      <c r="AF68" s="165">
        <f t="shared" si="15"/>
        <v>3</v>
      </c>
      <c r="AG68" s="165">
        <f t="shared" si="15"/>
        <v>2</v>
      </c>
      <c r="AH68" s="165">
        <f t="shared" si="15"/>
        <v>6</v>
      </c>
      <c r="AI68" s="165">
        <f t="shared" si="15"/>
        <v>5</v>
      </c>
      <c r="AJ68" s="165">
        <f t="shared" si="15"/>
        <v>4</v>
      </c>
      <c r="AK68" s="165">
        <f t="shared" si="15"/>
        <v>3</v>
      </c>
      <c r="AL68" s="165">
        <f t="shared" si="15"/>
        <v>2</v>
      </c>
      <c r="AM68" s="165">
        <f t="shared" si="15"/>
        <v>11</v>
      </c>
      <c r="AN68" s="165">
        <f t="shared" si="15"/>
        <v>3</v>
      </c>
      <c r="AO68" s="165">
        <f t="shared" si="15"/>
        <v>8</v>
      </c>
      <c r="AP68" s="165">
        <f t="shared" si="15"/>
        <v>6</v>
      </c>
      <c r="AQ68" s="165">
        <f t="shared" si="15"/>
        <v>2</v>
      </c>
      <c r="AR68" s="165">
        <f t="shared" si="15"/>
        <v>4</v>
      </c>
      <c r="AS68" s="165">
        <f t="shared" si="15"/>
        <v>7</v>
      </c>
      <c r="AT68" s="165">
        <f t="shared" si="15"/>
        <v>2</v>
      </c>
      <c r="AU68" s="165">
        <f t="shared" si="15"/>
        <v>1</v>
      </c>
      <c r="AV68" s="165">
        <f>SUM(AV5:AV8,AV10:AV16,AV18:AV44,AV55:AV60)</f>
        <v>1</v>
      </c>
      <c r="AW68" s="165">
        <f t="shared" si="15"/>
        <v>20</v>
      </c>
      <c r="AX68" s="165">
        <f t="shared" si="15"/>
        <v>10</v>
      </c>
      <c r="AY68" s="165">
        <f t="shared" si="15"/>
        <v>12</v>
      </c>
      <c r="AZ68" s="165">
        <f t="shared" si="15"/>
        <v>4</v>
      </c>
      <c r="BA68" s="165">
        <f t="shared" si="15"/>
        <v>3</v>
      </c>
      <c r="BB68" s="165">
        <f t="shared" si="15"/>
        <v>2</v>
      </c>
      <c r="BC68" s="165">
        <f t="shared" si="15"/>
        <v>3</v>
      </c>
      <c r="BD68" s="165">
        <f t="shared" si="15"/>
        <v>5</v>
      </c>
      <c r="BE68" s="165">
        <f t="shared" si="15"/>
        <v>7</v>
      </c>
      <c r="BF68" s="165">
        <f t="shared" si="15"/>
        <v>8</v>
      </c>
      <c r="BG68" s="165">
        <f t="shared" si="15"/>
        <v>12</v>
      </c>
      <c r="BH68" s="165">
        <f t="shared" si="15"/>
        <v>112</v>
      </c>
      <c r="BI68" s="165">
        <f t="shared" si="15"/>
        <v>125</v>
      </c>
      <c r="BJ68" s="165">
        <f t="shared" si="15"/>
        <v>86</v>
      </c>
      <c r="BK68" s="165">
        <f t="shared" si="15"/>
        <v>323</v>
      </c>
    </row>
    <row r="69" spans="1:63" x14ac:dyDescent="0.2">
      <c r="A69" s="166" t="s">
        <v>244</v>
      </c>
      <c r="B69" s="167"/>
      <c r="C69" s="165">
        <f t="shared" ref="C69:BK69" si="16">SUM(C5:C8,C10:C16,C18:C44,C62:C65)</f>
        <v>3</v>
      </c>
      <c r="D69" s="165">
        <f t="shared" si="16"/>
        <v>1</v>
      </c>
      <c r="E69" s="165">
        <f t="shared" si="16"/>
        <v>12</v>
      </c>
      <c r="F69" s="165">
        <f t="shared" si="16"/>
        <v>4</v>
      </c>
      <c r="G69" s="165">
        <f t="shared" si="16"/>
        <v>2</v>
      </c>
      <c r="H69" s="165">
        <f t="shared" si="16"/>
        <v>3</v>
      </c>
      <c r="I69" s="165">
        <f t="shared" si="16"/>
        <v>3</v>
      </c>
      <c r="J69" s="165">
        <f t="shared" si="16"/>
        <v>2</v>
      </c>
      <c r="K69" s="165">
        <f t="shared" si="16"/>
        <v>10</v>
      </c>
      <c r="L69" s="165">
        <f t="shared" si="16"/>
        <v>4</v>
      </c>
      <c r="M69" s="165">
        <f t="shared" si="16"/>
        <v>9</v>
      </c>
      <c r="N69" s="165">
        <f t="shared" si="16"/>
        <v>13</v>
      </c>
      <c r="O69" s="165">
        <f t="shared" si="16"/>
        <v>2</v>
      </c>
      <c r="P69" s="165">
        <f t="shared" si="16"/>
        <v>2</v>
      </c>
      <c r="Q69" s="165">
        <f t="shared" si="16"/>
        <v>4</v>
      </c>
      <c r="R69" s="165">
        <f t="shared" si="16"/>
        <v>6</v>
      </c>
      <c r="S69" s="165">
        <f t="shared" si="16"/>
        <v>13</v>
      </c>
      <c r="T69" s="165">
        <f t="shared" si="16"/>
        <v>2</v>
      </c>
      <c r="U69" s="165">
        <f t="shared" si="16"/>
        <v>4</v>
      </c>
      <c r="V69" s="165">
        <f t="shared" si="16"/>
        <v>3</v>
      </c>
      <c r="W69" s="165">
        <f t="shared" si="16"/>
        <v>1</v>
      </c>
      <c r="X69" s="165">
        <f t="shared" si="16"/>
        <v>3</v>
      </c>
      <c r="Y69" s="165">
        <f t="shared" si="16"/>
        <v>14</v>
      </c>
      <c r="Z69" s="165">
        <f t="shared" si="16"/>
        <v>11</v>
      </c>
      <c r="AA69" s="165">
        <f t="shared" si="16"/>
        <v>4</v>
      </c>
      <c r="AB69" s="165">
        <f t="shared" si="16"/>
        <v>4</v>
      </c>
      <c r="AC69" s="165">
        <f t="shared" si="16"/>
        <v>4</v>
      </c>
      <c r="AD69" s="165">
        <f t="shared" si="16"/>
        <v>6</v>
      </c>
      <c r="AE69" s="165">
        <f t="shared" si="16"/>
        <v>2</v>
      </c>
      <c r="AF69" s="165">
        <f t="shared" si="16"/>
        <v>3</v>
      </c>
      <c r="AG69" s="165">
        <f t="shared" si="16"/>
        <v>2</v>
      </c>
      <c r="AH69" s="165">
        <f t="shared" si="16"/>
        <v>5</v>
      </c>
      <c r="AI69" s="165">
        <f t="shared" si="16"/>
        <v>5</v>
      </c>
      <c r="AJ69" s="165">
        <f t="shared" si="16"/>
        <v>5</v>
      </c>
      <c r="AK69" s="165">
        <f t="shared" si="16"/>
        <v>3</v>
      </c>
      <c r="AL69" s="165">
        <f t="shared" si="16"/>
        <v>3</v>
      </c>
      <c r="AM69" s="165">
        <f t="shared" si="16"/>
        <v>12</v>
      </c>
      <c r="AN69" s="165">
        <f t="shared" si="16"/>
        <v>3</v>
      </c>
      <c r="AO69" s="165">
        <f t="shared" si="16"/>
        <v>8</v>
      </c>
      <c r="AP69" s="165">
        <f t="shared" si="16"/>
        <v>6</v>
      </c>
      <c r="AQ69" s="165">
        <f t="shared" si="16"/>
        <v>2</v>
      </c>
      <c r="AR69" s="165">
        <f t="shared" si="16"/>
        <v>4</v>
      </c>
      <c r="AS69" s="165">
        <f t="shared" si="16"/>
        <v>7</v>
      </c>
      <c r="AT69" s="165">
        <f t="shared" si="16"/>
        <v>2</v>
      </c>
      <c r="AU69" s="165">
        <f t="shared" si="16"/>
        <v>1</v>
      </c>
      <c r="AV69" s="165">
        <f t="shared" si="16"/>
        <v>1</v>
      </c>
      <c r="AW69" s="165">
        <f t="shared" si="16"/>
        <v>19</v>
      </c>
      <c r="AX69" s="165">
        <f t="shared" si="16"/>
        <v>9</v>
      </c>
      <c r="AY69" s="165">
        <f t="shared" si="16"/>
        <v>11</v>
      </c>
      <c r="AZ69" s="165">
        <f t="shared" si="16"/>
        <v>4</v>
      </c>
      <c r="BA69" s="165">
        <f t="shared" si="16"/>
        <v>3</v>
      </c>
      <c r="BB69" s="165">
        <f t="shared" si="16"/>
        <v>2</v>
      </c>
      <c r="BC69" s="165">
        <f t="shared" si="16"/>
        <v>3</v>
      </c>
      <c r="BD69" s="165">
        <f t="shared" si="16"/>
        <v>4</v>
      </c>
      <c r="BE69" s="165">
        <f t="shared" si="16"/>
        <v>7</v>
      </c>
      <c r="BF69" s="165">
        <f t="shared" si="16"/>
        <v>8</v>
      </c>
      <c r="BG69" s="165">
        <f t="shared" si="16"/>
        <v>13</v>
      </c>
      <c r="BH69" s="165">
        <f t="shared" si="16"/>
        <v>103</v>
      </c>
      <c r="BI69" s="165">
        <f t="shared" si="16"/>
        <v>120</v>
      </c>
      <c r="BJ69" s="165">
        <f t="shared" si="16"/>
        <v>83</v>
      </c>
      <c r="BK69" s="165">
        <f t="shared" si="16"/>
        <v>306</v>
      </c>
    </row>
  </sheetData>
  <mergeCells count="12">
    <mergeCell ref="A69:B69"/>
    <mergeCell ref="BH3:BK3"/>
    <mergeCell ref="B4:BG4"/>
    <mergeCell ref="B9:BG9"/>
    <mergeCell ref="B17:BG17"/>
    <mergeCell ref="B45:BG45"/>
    <mergeCell ref="B52:BG52"/>
    <mergeCell ref="B54:BG54"/>
    <mergeCell ref="B61:BG61"/>
    <mergeCell ref="A66:B66"/>
    <mergeCell ref="A67:B67"/>
    <mergeCell ref="A68:B68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6"/>
  <sheetViews>
    <sheetView view="pageBreakPreview" zoomScale="25" zoomScaleNormal="30" zoomScaleSheetLayoutView="25" workbookViewId="0">
      <pane xSplit="13" ySplit="8" topLeftCell="N9" activePane="bottomRight" state="frozen"/>
      <selection pane="topRight" activeCell="N1" sqref="N1"/>
      <selection pane="bottomLeft" activeCell="A9" sqref="A9"/>
      <selection pane="bottomRight" activeCell="B4" sqref="B4:B7"/>
    </sheetView>
  </sheetViews>
  <sheetFormatPr defaultColWidth="8.77734375" defaultRowHeight="34.799999999999997" x14ac:dyDescent="0.55000000000000004"/>
  <cols>
    <col min="1" max="1" width="12.44140625" style="25" customWidth="1"/>
    <col min="2" max="2" width="129.44140625" style="25" customWidth="1"/>
    <col min="3" max="3" width="27.44140625" style="26" customWidth="1"/>
    <col min="4" max="4" width="15.21875" style="25" customWidth="1"/>
    <col min="5" max="5" width="15.5546875" style="25" customWidth="1"/>
    <col min="6" max="6" width="12.77734375" style="25" customWidth="1"/>
    <col min="7" max="7" width="16.77734375" style="25" customWidth="1"/>
    <col min="8" max="13" width="15.77734375" style="25" customWidth="1"/>
    <col min="14" max="16" width="13.77734375" style="27" customWidth="1"/>
    <col min="17" max="17" width="14.21875" style="27" customWidth="1"/>
    <col min="18" max="37" width="13.77734375" style="27" customWidth="1"/>
    <col min="38" max="43" width="9.77734375" style="25" customWidth="1"/>
    <col min="44" max="44" width="14.21875" style="28" customWidth="1"/>
    <col min="45" max="45" width="13.77734375" style="28" customWidth="1"/>
    <col min="46" max="46" width="13" style="28" customWidth="1"/>
    <col min="47" max="47" width="11.5546875" style="28" customWidth="1"/>
    <col min="48" max="48" width="8.77734375" style="29"/>
    <col min="49" max="49" width="14.21875" style="29" customWidth="1"/>
    <col min="50" max="16384" width="8.77734375" style="29"/>
  </cols>
  <sheetData>
    <row r="1" spans="1:49" s="44" customFormat="1" ht="51.75" customHeight="1" x14ac:dyDescent="0.25">
      <c r="A1" s="117" t="s">
        <v>120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  <c r="AM1" s="42"/>
      <c r="AN1" s="42"/>
      <c r="AO1" s="42"/>
      <c r="AP1" s="42"/>
      <c r="AQ1" s="42"/>
      <c r="AR1" s="43"/>
      <c r="AS1" s="43"/>
      <c r="AT1" s="43"/>
      <c r="AU1" s="43"/>
    </row>
    <row r="2" spans="1:49" s="5" customFormat="1" ht="30" customHeight="1" x14ac:dyDescent="0.25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5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4"/>
    </row>
    <row r="4" spans="1:49" s="9" customFormat="1" ht="53.25" customHeight="1" x14ac:dyDescent="0.25">
      <c r="A4" s="118" t="s">
        <v>11</v>
      </c>
      <c r="B4" s="121" t="s">
        <v>12</v>
      </c>
      <c r="C4" s="124" t="s">
        <v>31</v>
      </c>
      <c r="D4" s="121" t="s">
        <v>37</v>
      </c>
      <c r="E4" s="121"/>
      <c r="F4" s="121"/>
      <c r="G4" s="121"/>
      <c r="H4" s="121"/>
      <c r="I4" s="121"/>
      <c r="J4" s="121"/>
      <c r="K4" s="121"/>
      <c r="L4" s="121"/>
      <c r="M4" s="121"/>
      <c r="N4" s="121" t="s">
        <v>38</v>
      </c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 t="s">
        <v>42</v>
      </c>
      <c r="AM4" s="121"/>
      <c r="AN4" s="121"/>
      <c r="AO4" s="121"/>
      <c r="AP4" s="121"/>
      <c r="AQ4" s="121"/>
      <c r="AR4" s="121"/>
      <c r="AS4" s="121"/>
      <c r="AT4" s="121"/>
      <c r="AU4" s="121"/>
    </row>
    <row r="5" spans="1:49" s="9" customFormat="1" ht="53.25" customHeight="1" x14ac:dyDescent="0.25">
      <c r="A5" s="119"/>
      <c r="B5" s="121"/>
      <c r="C5" s="124"/>
      <c r="D5" s="124" t="s">
        <v>45</v>
      </c>
      <c r="E5" s="124" t="s">
        <v>46</v>
      </c>
      <c r="F5" s="126" t="s">
        <v>41</v>
      </c>
      <c r="G5" s="124" t="s">
        <v>48</v>
      </c>
      <c r="H5" s="128" t="s">
        <v>32</v>
      </c>
      <c r="I5" s="128" t="s">
        <v>33</v>
      </c>
      <c r="J5" s="128" t="s">
        <v>49</v>
      </c>
      <c r="K5" s="128" t="s">
        <v>34</v>
      </c>
      <c r="L5" s="124" t="s">
        <v>121</v>
      </c>
      <c r="M5" s="124" t="s">
        <v>47</v>
      </c>
      <c r="N5" s="121" t="s">
        <v>3</v>
      </c>
      <c r="O5" s="121"/>
      <c r="P5" s="121"/>
      <c r="Q5" s="121"/>
      <c r="R5" s="121"/>
      <c r="S5" s="121"/>
      <c r="T5" s="121"/>
      <c r="U5" s="121"/>
      <c r="V5" s="121" t="s">
        <v>36</v>
      </c>
      <c r="W5" s="121"/>
      <c r="X5" s="121"/>
      <c r="Y5" s="121"/>
      <c r="Z5" s="121"/>
      <c r="AA5" s="121"/>
      <c r="AB5" s="121"/>
      <c r="AC5" s="121"/>
      <c r="AD5" s="121" t="s">
        <v>4</v>
      </c>
      <c r="AE5" s="121"/>
      <c r="AF5" s="121"/>
      <c r="AG5" s="121"/>
      <c r="AH5" s="121"/>
      <c r="AI5" s="121"/>
      <c r="AJ5" s="121"/>
      <c r="AK5" s="121"/>
      <c r="AL5" s="121" t="s">
        <v>43</v>
      </c>
      <c r="AM5" s="121"/>
      <c r="AN5" s="121"/>
      <c r="AO5" s="121"/>
      <c r="AP5" s="121"/>
      <c r="AQ5" s="121"/>
      <c r="AR5" s="121" t="s">
        <v>44</v>
      </c>
      <c r="AS5" s="121"/>
      <c r="AT5" s="121"/>
      <c r="AU5" s="121"/>
    </row>
    <row r="6" spans="1:49" s="9" customFormat="1" ht="52.5" customHeight="1" x14ac:dyDescent="0.25">
      <c r="A6" s="119"/>
      <c r="B6" s="122"/>
      <c r="C6" s="124"/>
      <c r="D6" s="124"/>
      <c r="E6" s="124"/>
      <c r="F6" s="126"/>
      <c r="G6" s="124"/>
      <c r="H6" s="128"/>
      <c r="I6" s="128"/>
      <c r="J6" s="128"/>
      <c r="K6" s="128"/>
      <c r="L6" s="124"/>
      <c r="M6" s="124"/>
      <c r="N6" s="121" t="s">
        <v>13</v>
      </c>
      <c r="O6" s="121"/>
      <c r="P6" s="121"/>
      <c r="Q6" s="121"/>
      <c r="R6" s="121" t="s">
        <v>14</v>
      </c>
      <c r="S6" s="121"/>
      <c r="T6" s="121"/>
      <c r="U6" s="121"/>
      <c r="V6" s="121" t="s">
        <v>15</v>
      </c>
      <c r="W6" s="121"/>
      <c r="X6" s="121"/>
      <c r="Y6" s="121"/>
      <c r="Z6" s="121" t="s">
        <v>16</v>
      </c>
      <c r="AA6" s="121"/>
      <c r="AB6" s="121"/>
      <c r="AC6" s="121"/>
      <c r="AD6" s="121" t="s">
        <v>26</v>
      </c>
      <c r="AE6" s="121"/>
      <c r="AF6" s="121"/>
      <c r="AG6" s="121"/>
      <c r="AH6" s="121" t="s">
        <v>27</v>
      </c>
      <c r="AI6" s="121"/>
      <c r="AJ6" s="121"/>
      <c r="AK6" s="121"/>
      <c r="AL6" s="121" t="s">
        <v>0</v>
      </c>
      <c r="AM6" s="121" t="s">
        <v>1</v>
      </c>
      <c r="AN6" s="121" t="s">
        <v>2</v>
      </c>
      <c r="AO6" s="121" t="s">
        <v>28</v>
      </c>
      <c r="AP6" s="121" t="s">
        <v>29</v>
      </c>
      <c r="AQ6" s="121" t="s">
        <v>30</v>
      </c>
      <c r="AR6" s="130" t="s">
        <v>123</v>
      </c>
      <c r="AS6" s="132" t="s">
        <v>124</v>
      </c>
      <c r="AT6" s="130" t="s">
        <v>125</v>
      </c>
      <c r="AU6" s="130" t="s">
        <v>40</v>
      </c>
    </row>
    <row r="7" spans="1:49" s="9" customFormat="1" ht="303" customHeight="1" thickBot="1" x14ac:dyDescent="0.3">
      <c r="A7" s="120"/>
      <c r="B7" s="123"/>
      <c r="C7" s="125"/>
      <c r="D7" s="125"/>
      <c r="E7" s="125"/>
      <c r="F7" s="127"/>
      <c r="G7" s="125"/>
      <c r="H7" s="129"/>
      <c r="I7" s="129"/>
      <c r="J7" s="129"/>
      <c r="K7" s="129"/>
      <c r="L7" s="125"/>
      <c r="M7" s="125"/>
      <c r="N7" s="92" t="s">
        <v>24</v>
      </c>
      <c r="O7" s="10" t="s">
        <v>25</v>
      </c>
      <c r="P7" s="10" t="s">
        <v>122</v>
      </c>
      <c r="Q7" s="10" t="s">
        <v>39</v>
      </c>
      <c r="R7" s="92" t="s">
        <v>24</v>
      </c>
      <c r="S7" s="10" t="s">
        <v>25</v>
      </c>
      <c r="T7" s="10" t="s">
        <v>122</v>
      </c>
      <c r="U7" s="10" t="s">
        <v>39</v>
      </c>
      <c r="V7" s="92" t="s">
        <v>24</v>
      </c>
      <c r="W7" s="10" t="s">
        <v>25</v>
      </c>
      <c r="X7" s="10" t="s">
        <v>122</v>
      </c>
      <c r="Y7" s="10" t="s">
        <v>39</v>
      </c>
      <c r="Z7" s="92" t="s">
        <v>24</v>
      </c>
      <c r="AA7" s="10" t="s">
        <v>25</v>
      </c>
      <c r="AB7" s="10" t="s">
        <v>122</v>
      </c>
      <c r="AC7" s="10" t="s">
        <v>39</v>
      </c>
      <c r="AD7" s="92" t="s">
        <v>24</v>
      </c>
      <c r="AE7" s="10" t="s">
        <v>25</v>
      </c>
      <c r="AF7" s="10" t="s">
        <v>122</v>
      </c>
      <c r="AG7" s="10" t="s">
        <v>39</v>
      </c>
      <c r="AH7" s="92" t="s">
        <v>24</v>
      </c>
      <c r="AI7" s="10" t="s">
        <v>25</v>
      </c>
      <c r="AJ7" s="10" t="s">
        <v>122</v>
      </c>
      <c r="AK7" s="10" t="s">
        <v>39</v>
      </c>
      <c r="AL7" s="118"/>
      <c r="AM7" s="118"/>
      <c r="AN7" s="118"/>
      <c r="AO7" s="118"/>
      <c r="AP7" s="118"/>
      <c r="AQ7" s="118"/>
      <c r="AR7" s="131"/>
      <c r="AS7" s="133"/>
      <c r="AT7" s="134"/>
      <c r="AU7" s="131"/>
    </row>
    <row r="8" spans="1:49" s="13" customFormat="1" ht="75" customHeight="1" thickBot="1" x14ac:dyDescent="0.3">
      <c r="A8" s="11"/>
      <c r="B8" s="12" t="s">
        <v>119</v>
      </c>
      <c r="C8" s="11"/>
      <c r="D8" s="37">
        <f t="shared" ref="D8:AU8" si="0">SUM(D9:D12)</f>
        <v>360</v>
      </c>
      <c r="E8" s="37">
        <f t="shared" si="0"/>
        <v>270</v>
      </c>
      <c r="F8" s="37">
        <f t="shared" si="0"/>
        <v>20</v>
      </c>
      <c r="G8" s="37">
        <f t="shared" si="0"/>
        <v>210</v>
      </c>
      <c r="H8" s="37">
        <f t="shared" si="0"/>
        <v>0</v>
      </c>
      <c r="I8" s="37">
        <f t="shared" si="0"/>
        <v>210</v>
      </c>
      <c r="J8" s="37">
        <f t="shared" si="0"/>
        <v>0</v>
      </c>
      <c r="K8" s="37">
        <f t="shared" si="0"/>
        <v>0</v>
      </c>
      <c r="L8" s="37">
        <f t="shared" si="0"/>
        <v>40</v>
      </c>
      <c r="M8" s="37">
        <f t="shared" si="0"/>
        <v>90</v>
      </c>
      <c r="N8" s="37">
        <f t="shared" si="0"/>
        <v>20</v>
      </c>
      <c r="O8" s="37">
        <f t="shared" si="0"/>
        <v>45</v>
      </c>
      <c r="P8" s="37">
        <f t="shared" si="0"/>
        <v>5</v>
      </c>
      <c r="Q8" s="37">
        <f t="shared" si="0"/>
        <v>15</v>
      </c>
      <c r="R8" s="37">
        <f t="shared" si="0"/>
        <v>0</v>
      </c>
      <c r="S8" s="37">
        <f t="shared" si="0"/>
        <v>30</v>
      </c>
      <c r="T8" s="37">
        <f t="shared" si="0"/>
        <v>5</v>
      </c>
      <c r="U8" s="37">
        <f t="shared" si="0"/>
        <v>15</v>
      </c>
      <c r="V8" s="37">
        <f t="shared" si="0"/>
        <v>0</v>
      </c>
      <c r="W8" s="37">
        <f t="shared" si="0"/>
        <v>60</v>
      </c>
      <c r="X8" s="37">
        <f t="shared" si="0"/>
        <v>15</v>
      </c>
      <c r="Y8" s="37">
        <f t="shared" si="0"/>
        <v>25</v>
      </c>
      <c r="Z8" s="37">
        <f t="shared" si="0"/>
        <v>0</v>
      </c>
      <c r="AA8" s="37">
        <f t="shared" si="0"/>
        <v>75</v>
      </c>
      <c r="AB8" s="37">
        <f t="shared" si="0"/>
        <v>15</v>
      </c>
      <c r="AC8" s="37">
        <f t="shared" si="0"/>
        <v>35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8">
        <f t="shared" si="0"/>
        <v>2</v>
      </c>
      <c r="AM8" s="38">
        <f t="shared" si="0"/>
        <v>2</v>
      </c>
      <c r="AN8" s="38">
        <f t="shared" si="0"/>
        <v>4</v>
      </c>
      <c r="AO8" s="38">
        <f t="shared" si="0"/>
        <v>5</v>
      </c>
      <c r="AP8" s="38">
        <f t="shared" si="0"/>
        <v>0</v>
      </c>
      <c r="AQ8" s="38">
        <f t="shared" si="0"/>
        <v>0</v>
      </c>
      <c r="AR8" s="37">
        <f t="shared" si="0"/>
        <v>9.4</v>
      </c>
      <c r="AS8" s="37">
        <f t="shared" si="0"/>
        <v>0</v>
      </c>
      <c r="AT8" s="37">
        <f t="shared" si="0"/>
        <v>0</v>
      </c>
      <c r="AU8" s="37">
        <f t="shared" si="0"/>
        <v>0</v>
      </c>
      <c r="AW8" s="32"/>
    </row>
    <row r="9" spans="1:49" s="9" customFormat="1" ht="36" customHeight="1" x14ac:dyDescent="0.25">
      <c r="A9" s="14" t="s">
        <v>10</v>
      </c>
      <c r="B9" s="15" t="s">
        <v>147</v>
      </c>
      <c r="C9" s="16" t="s">
        <v>54</v>
      </c>
      <c r="D9" s="94">
        <f>SUM(E9,M9)</f>
        <v>300</v>
      </c>
      <c r="E9" s="94">
        <f>SUM(F9:G9,L9)</f>
        <v>220</v>
      </c>
      <c r="F9" s="33">
        <f t="shared" ref="F9:G11" si="1">SUM(N9,R9,V9,Z9,AD9,AH9)</f>
        <v>0</v>
      </c>
      <c r="G9" s="33">
        <f t="shared" si="1"/>
        <v>180</v>
      </c>
      <c r="H9" s="17"/>
      <c r="I9" s="17">
        <v>180</v>
      </c>
      <c r="J9" s="17"/>
      <c r="K9" s="17"/>
      <c r="L9" s="33">
        <f t="shared" ref="L9:M11" si="2">SUM(P9,T9,X9,AB9,AF9,AJ9)</f>
        <v>40</v>
      </c>
      <c r="M9" s="94">
        <f t="shared" si="2"/>
        <v>80</v>
      </c>
      <c r="N9" s="18"/>
      <c r="O9" s="18">
        <v>30</v>
      </c>
      <c r="P9" s="18">
        <v>5</v>
      </c>
      <c r="Q9" s="18">
        <v>15</v>
      </c>
      <c r="R9" s="18"/>
      <c r="S9" s="18">
        <v>30</v>
      </c>
      <c r="T9" s="18">
        <v>5</v>
      </c>
      <c r="U9" s="18">
        <v>15</v>
      </c>
      <c r="V9" s="18"/>
      <c r="W9" s="18">
        <v>60</v>
      </c>
      <c r="X9" s="18">
        <v>15</v>
      </c>
      <c r="Y9" s="18">
        <v>25</v>
      </c>
      <c r="Z9" s="18"/>
      <c r="AA9" s="18">
        <v>60</v>
      </c>
      <c r="AB9" s="18">
        <v>15</v>
      </c>
      <c r="AC9" s="18">
        <v>25</v>
      </c>
      <c r="AD9" s="18"/>
      <c r="AE9" s="18"/>
      <c r="AF9" s="18"/>
      <c r="AG9" s="18"/>
      <c r="AH9" s="18"/>
      <c r="AI9" s="18"/>
      <c r="AJ9" s="18"/>
      <c r="AK9" s="18"/>
      <c r="AL9" s="40">
        <v>2</v>
      </c>
      <c r="AM9" s="40">
        <v>2</v>
      </c>
      <c r="AN9" s="40">
        <v>4</v>
      </c>
      <c r="AO9" s="40">
        <v>4</v>
      </c>
      <c r="AP9" s="40"/>
      <c r="AQ9" s="40"/>
      <c r="AR9" s="18">
        <f>E9/25</f>
        <v>8.8000000000000007</v>
      </c>
      <c r="AS9" s="18"/>
      <c r="AT9" s="18"/>
      <c r="AU9" s="18"/>
      <c r="AW9" s="32"/>
    </row>
    <row r="10" spans="1:49" s="9" customFormat="1" ht="36" customHeight="1" x14ac:dyDescent="0.25">
      <c r="A10" s="14" t="s">
        <v>9</v>
      </c>
      <c r="B10" s="15" t="s">
        <v>56</v>
      </c>
      <c r="C10" s="16" t="s">
        <v>59</v>
      </c>
      <c r="D10" s="89">
        <f>SUM(E10,M10)</f>
        <v>25</v>
      </c>
      <c r="E10" s="94">
        <f>SUM(F10:G10,L10)</f>
        <v>15</v>
      </c>
      <c r="F10" s="33">
        <f t="shared" si="1"/>
        <v>0</v>
      </c>
      <c r="G10" s="33">
        <v>15</v>
      </c>
      <c r="H10" s="17"/>
      <c r="I10" s="17">
        <v>15</v>
      </c>
      <c r="J10" s="17"/>
      <c r="K10" s="17"/>
      <c r="L10" s="33">
        <f t="shared" si="2"/>
        <v>0</v>
      </c>
      <c r="M10" s="94">
        <f t="shared" si="2"/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15</v>
      </c>
      <c r="AB10" s="18">
        <v>0</v>
      </c>
      <c r="AC10" s="18">
        <v>10</v>
      </c>
      <c r="AD10" s="18"/>
      <c r="AE10" s="18"/>
      <c r="AF10" s="18"/>
      <c r="AG10" s="18"/>
      <c r="AH10" s="18"/>
      <c r="AI10" s="18"/>
      <c r="AJ10" s="18"/>
      <c r="AK10" s="18"/>
      <c r="AL10" s="40"/>
      <c r="AM10" s="40"/>
      <c r="AN10" s="40"/>
      <c r="AO10" s="40">
        <v>1</v>
      </c>
      <c r="AP10" s="40"/>
      <c r="AQ10" s="40"/>
      <c r="AR10" s="18">
        <f>E10/25</f>
        <v>0.6</v>
      </c>
      <c r="AS10" s="18"/>
      <c r="AT10" s="18"/>
      <c r="AU10" s="18"/>
      <c r="AW10" s="32"/>
    </row>
    <row r="11" spans="1:49" s="9" customFormat="1" ht="36" customHeight="1" x14ac:dyDescent="0.25">
      <c r="A11" s="14" t="s">
        <v>8</v>
      </c>
      <c r="B11" s="15" t="s">
        <v>76</v>
      </c>
      <c r="C11" s="16" t="s">
        <v>151</v>
      </c>
      <c r="D11" s="94">
        <f>SUM(E11,M11)</f>
        <v>20</v>
      </c>
      <c r="E11" s="94">
        <f>SUM(F11:G11,L11)</f>
        <v>20</v>
      </c>
      <c r="F11" s="33">
        <f t="shared" si="1"/>
        <v>5</v>
      </c>
      <c r="G11" s="33">
        <f t="shared" si="1"/>
        <v>15</v>
      </c>
      <c r="H11" s="17"/>
      <c r="I11" s="17">
        <v>15</v>
      </c>
      <c r="J11" s="17"/>
      <c r="K11" s="17"/>
      <c r="L11" s="33">
        <f t="shared" si="2"/>
        <v>0</v>
      </c>
      <c r="M11" s="94">
        <f t="shared" si="2"/>
        <v>0</v>
      </c>
      <c r="N11" s="18">
        <v>5</v>
      </c>
      <c r="O11" s="18">
        <v>15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40"/>
      <c r="AM11" s="40"/>
      <c r="AN11" s="40"/>
      <c r="AO11" s="40"/>
      <c r="AP11" s="40"/>
      <c r="AQ11" s="40"/>
      <c r="AR11" s="18">
        <v>0</v>
      </c>
      <c r="AS11" s="18"/>
      <c r="AT11" s="18"/>
      <c r="AU11" s="18"/>
      <c r="AW11" s="32"/>
    </row>
    <row r="12" spans="1:49" s="9" customFormat="1" ht="36" customHeight="1" thickBot="1" x14ac:dyDescent="0.3">
      <c r="A12" s="54" t="s">
        <v>7</v>
      </c>
      <c r="B12" s="55" t="s">
        <v>101</v>
      </c>
      <c r="C12" s="56" t="s">
        <v>126</v>
      </c>
      <c r="D12" s="57">
        <f>SUM(E12,M12)</f>
        <v>15</v>
      </c>
      <c r="E12" s="57">
        <f>SUM(F12:G12,L12)</f>
        <v>15</v>
      </c>
      <c r="F12" s="58">
        <f>SUM(N12,R12,V12,Z12,AD12,AH12)</f>
        <v>15</v>
      </c>
      <c r="G12" s="58">
        <f>SUM(O12,S12,W12,AA12,AE12,AI12)</f>
        <v>0</v>
      </c>
      <c r="H12" s="59"/>
      <c r="I12" s="59"/>
      <c r="J12" s="59"/>
      <c r="K12" s="59"/>
      <c r="L12" s="58">
        <f>SUM(P12,T12,X12,AB12,AF12,AJ12)</f>
        <v>0</v>
      </c>
      <c r="M12" s="57">
        <f>SUM(Q12,U12,Y12,AC12,AG12,AK12)</f>
        <v>0</v>
      </c>
      <c r="N12" s="60">
        <v>15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  <c r="AM12" s="61"/>
      <c r="AN12" s="61"/>
      <c r="AO12" s="61"/>
      <c r="AP12" s="61"/>
      <c r="AQ12" s="61"/>
      <c r="AR12" s="60">
        <v>0</v>
      </c>
      <c r="AS12" s="18"/>
      <c r="AT12" s="60"/>
      <c r="AU12" s="60"/>
      <c r="AW12" s="32"/>
    </row>
    <row r="13" spans="1:49" s="13" customFormat="1" ht="99.75" customHeight="1" thickBot="1" x14ac:dyDescent="0.3">
      <c r="A13" s="11" t="s">
        <v>17</v>
      </c>
      <c r="B13" s="12" t="s">
        <v>129</v>
      </c>
      <c r="C13" s="11"/>
      <c r="D13" s="37">
        <f t="shared" ref="D13:AU13" si="3">SUM(D14:D20)</f>
        <v>530</v>
      </c>
      <c r="E13" s="37">
        <f t="shared" si="3"/>
        <v>370</v>
      </c>
      <c r="F13" s="37">
        <f t="shared" si="3"/>
        <v>90</v>
      </c>
      <c r="G13" s="37">
        <f t="shared" si="3"/>
        <v>210</v>
      </c>
      <c r="H13" s="37">
        <f t="shared" si="3"/>
        <v>195</v>
      </c>
      <c r="I13" s="37">
        <f t="shared" si="3"/>
        <v>15</v>
      </c>
      <c r="J13" s="37">
        <f t="shared" si="3"/>
        <v>0</v>
      </c>
      <c r="K13" s="37">
        <f t="shared" si="3"/>
        <v>0</v>
      </c>
      <c r="L13" s="37">
        <f t="shared" si="3"/>
        <v>70</v>
      </c>
      <c r="M13" s="37">
        <f t="shared" si="3"/>
        <v>160</v>
      </c>
      <c r="N13" s="37">
        <f t="shared" si="3"/>
        <v>60</v>
      </c>
      <c r="O13" s="37">
        <f t="shared" si="3"/>
        <v>105</v>
      </c>
      <c r="P13" s="37">
        <f t="shared" si="3"/>
        <v>40</v>
      </c>
      <c r="Q13" s="37">
        <f t="shared" si="3"/>
        <v>95</v>
      </c>
      <c r="R13" s="37">
        <f t="shared" si="3"/>
        <v>30</v>
      </c>
      <c r="S13" s="37">
        <f t="shared" si="3"/>
        <v>60</v>
      </c>
      <c r="T13" s="37">
        <f t="shared" si="3"/>
        <v>20</v>
      </c>
      <c r="U13" s="37">
        <f t="shared" si="3"/>
        <v>40</v>
      </c>
      <c r="V13" s="37">
        <f t="shared" si="3"/>
        <v>0</v>
      </c>
      <c r="W13" s="37">
        <f t="shared" si="3"/>
        <v>15</v>
      </c>
      <c r="X13" s="37">
        <f t="shared" si="3"/>
        <v>5</v>
      </c>
      <c r="Y13" s="37">
        <f t="shared" si="3"/>
        <v>10</v>
      </c>
      <c r="Z13" s="37">
        <f t="shared" si="3"/>
        <v>0</v>
      </c>
      <c r="AA13" s="37">
        <f t="shared" si="3"/>
        <v>30</v>
      </c>
      <c r="AB13" s="37">
        <f t="shared" si="3"/>
        <v>5</v>
      </c>
      <c r="AC13" s="37">
        <f t="shared" si="3"/>
        <v>15</v>
      </c>
      <c r="AD13" s="37">
        <f t="shared" si="3"/>
        <v>0</v>
      </c>
      <c r="AE13" s="37">
        <f t="shared" si="3"/>
        <v>0</v>
      </c>
      <c r="AF13" s="37">
        <f t="shared" si="3"/>
        <v>0</v>
      </c>
      <c r="AG13" s="37">
        <f t="shared" si="3"/>
        <v>0</v>
      </c>
      <c r="AH13" s="37">
        <f t="shared" si="3"/>
        <v>0</v>
      </c>
      <c r="AI13" s="37">
        <f t="shared" si="3"/>
        <v>0</v>
      </c>
      <c r="AJ13" s="37">
        <f t="shared" si="3"/>
        <v>0</v>
      </c>
      <c r="AK13" s="37">
        <f t="shared" si="3"/>
        <v>0</v>
      </c>
      <c r="AL13" s="38">
        <f t="shared" si="3"/>
        <v>12</v>
      </c>
      <c r="AM13" s="38">
        <f t="shared" si="3"/>
        <v>6</v>
      </c>
      <c r="AN13" s="38">
        <f t="shared" si="3"/>
        <v>1</v>
      </c>
      <c r="AO13" s="38">
        <f t="shared" si="3"/>
        <v>2</v>
      </c>
      <c r="AP13" s="38">
        <f t="shared" si="3"/>
        <v>0</v>
      </c>
      <c r="AQ13" s="38">
        <f t="shared" si="3"/>
        <v>0</v>
      </c>
      <c r="AR13" s="96">
        <v>15</v>
      </c>
      <c r="AS13" s="38">
        <f t="shared" si="3"/>
        <v>13</v>
      </c>
      <c r="AT13" s="38">
        <f t="shared" si="3"/>
        <v>13</v>
      </c>
      <c r="AU13" s="38">
        <f t="shared" si="3"/>
        <v>2</v>
      </c>
      <c r="AW13" s="32"/>
    </row>
    <row r="14" spans="1:49" s="90" customFormat="1" ht="36" customHeight="1" x14ac:dyDescent="0.25">
      <c r="A14" s="54" t="s">
        <v>10</v>
      </c>
      <c r="B14" s="98" t="s">
        <v>154</v>
      </c>
      <c r="C14" s="56" t="s">
        <v>74</v>
      </c>
      <c r="D14" s="57">
        <f t="shared" ref="D14:D20" si="4">SUM(E14,M14)</f>
        <v>100</v>
      </c>
      <c r="E14" s="57">
        <f t="shared" ref="E14:E20" si="5">SUM(F14:G14,L14)</f>
        <v>55</v>
      </c>
      <c r="F14" s="58">
        <f t="shared" ref="F14:G20" si="6">SUM(N14,R14,V14,Z14,AD14,AH14)</f>
        <v>15</v>
      </c>
      <c r="G14" s="58">
        <f t="shared" si="6"/>
        <v>30</v>
      </c>
      <c r="H14" s="59">
        <v>30</v>
      </c>
      <c r="I14" s="59"/>
      <c r="J14" s="59"/>
      <c r="K14" s="59"/>
      <c r="L14" s="58">
        <f t="shared" ref="L14:M20" si="7">SUM(P14,T14,X14,AB14,AF14,AJ14)</f>
        <v>10</v>
      </c>
      <c r="M14" s="57">
        <f t="shared" si="7"/>
        <v>45</v>
      </c>
      <c r="N14" s="60">
        <v>15</v>
      </c>
      <c r="O14" s="60">
        <v>30</v>
      </c>
      <c r="P14" s="60">
        <v>10</v>
      </c>
      <c r="Q14" s="60">
        <v>45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>
        <v>4</v>
      </c>
      <c r="AM14" s="61"/>
      <c r="AN14" s="61"/>
      <c r="AO14" s="61"/>
      <c r="AP14" s="61"/>
      <c r="AQ14" s="61"/>
      <c r="AR14" s="60">
        <f t="shared" ref="AR14:AR20" si="8">E14/25</f>
        <v>2.2000000000000002</v>
      </c>
      <c r="AS14" s="60">
        <v>4</v>
      </c>
      <c r="AT14" s="60"/>
      <c r="AU14" s="60"/>
      <c r="AW14" s="91"/>
    </row>
    <row r="15" spans="1:49" s="9" customFormat="1" ht="36" customHeight="1" x14ac:dyDescent="0.25">
      <c r="A15" s="14" t="s">
        <v>9</v>
      </c>
      <c r="B15" s="97" t="s">
        <v>163</v>
      </c>
      <c r="C15" s="16" t="s">
        <v>64</v>
      </c>
      <c r="D15" s="94">
        <f t="shared" si="4"/>
        <v>30</v>
      </c>
      <c r="E15" s="94">
        <f t="shared" si="5"/>
        <v>20</v>
      </c>
      <c r="F15" s="33">
        <f t="shared" si="6"/>
        <v>0</v>
      </c>
      <c r="G15" s="33">
        <f t="shared" si="6"/>
        <v>15</v>
      </c>
      <c r="H15" s="17">
        <v>15</v>
      </c>
      <c r="I15" s="17"/>
      <c r="J15" s="17"/>
      <c r="K15" s="17"/>
      <c r="L15" s="33">
        <f t="shared" si="7"/>
        <v>5</v>
      </c>
      <c r="M15" s="94">
        <f t="shared" si="7"/>
        <v>10</v>
      </c>
      <c r="N15" s="18"/>
      <c r="O15" s="18"/>
      <c r="P15" s="18"/>
      <c r="Q15" s="18"/>
      <c r="R15" s="18"/>
      <c r="S15" s="18"/>
      <c r="T15" s="18"/>
      <c r="U15" s="18"/>
      <c r="V15" s="18"/>
      <c r="W15" s="18">
        <v>15</v>
      </c>
      <c r="X15" s="18">
        <v>5</v>
      </c>
      <c r="Y15" s="18">
        <v>10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40"/>
      <c r="AM15" s="40"/>
      <c r="AN15" s="40">
        <v>1</v>
      </c>
      <c r="AO15" s="40"/>
      <c r="AP15" s="40"/>
      <c r="AQ15" s="40"/>
      <c r="AR15" s="18">
        <f t="shared" si="8"/>
        <v>0.8</v>
      </c>
      <c r="AS15" s="18"/>
      <c r="AT15" s="18">
        <f>SUM(AL15:AQ15)</f>
        <v>1</v>
      </c>
      <c r="AU15" s="18"/>
      <c r="AW15" s="32"/>
    </row>
    <row r="16" spans="1:49" s="90" customFormat="1" ht="36" customHeight="1" x14ac:dyDescent="0.25">
      <c r="A16" s="54" t="s">
        <v>8</v>
      </c>
      <c r="B16" s="98" t="s">
        <v>155</v>
      </c>
      <c r="C16" s="56" t="s">
        <v>60</v>
      </c>
      <c r="D16" s="57">
        <f t="shared" si="4"/>
        <v>150</v>
      </c>
      <c r="E16" s="57">
        <f t="shared" si="5"/>
        <v>110</v>
      </c>
      <c r="F16" s="58">
        <f t="shared" si="6"/>
        <v>30</v>
      </c>
      <c r="G16" s="58">
        <f t="shared" si="6"/>
        <v>60</v>
      </c>
      <c r="H16" s="59">
        <v>60</v>
      </c>
      <c r="I16" s="59"/>
      <c r="J16" s="59"/>
      <c r="K16" s="59"/>
      <c r="L16" s="58">
        <f t="shared" si="7"/>
        <v>20</v>
      </c>
      <c r="M16" s="57">
        <f t="shared" si="7"/>
        <v>40</v>
      </c>
      <c r="N16" s="60">
        <v>15</v>
      </c>
      <c r="O16" s="60">
        <v>30</v>
      </c>
      <c r="P16" s="60">
        <v>10</v>
      </c>
      <c r="Q16" s="60">
        <v>20</v>
      </c>
      <c r="R16" s="60">
        <v>15</v>
      </c>
      <c r="S16" s="60">
        <v>30</v>
      </c>
      <c r="T16" s="60">
        <v>10</v>
      </c>
      <c r="U16" s="60">
        <v>20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1">
        <v>3</v>
      </c>
      <c r="AM16" s="61">
        <v>3</v>
      </c>
      <c r="AN16" s="61"/>
      <c r="AO16" s="61"/>
      <c r="AP16" s="61"/>
      <c r="AQ16" s="61"/>
      <c r="AR16" s="60">
        <f t="shared" si="8"/>
        <v>4.4000000000000004</v>
      </c>
      <c r="AS16" s="60">
        <v>6</v>
      </c>
      <c r="AT16" s="60">
        <f>SUM(AL16:AQ16)</f>
        <v>6</v>
      </c>
      <c r="AU16" s="60"/>
      <c r="AW16" s="91"/>
    </row>
    <row r="17" spans="1:49" s="90" customFormat="1" ht="36" customHeight="1" x14ac:dyDescent="0.25">
      <c r="A17" s="54" t="s">
        <v>7</v>
      </c>
      <c r="B17" s="98" t="s">
        <v>70</v>
      </c>
      <c r="C17" s="56" t="s">
        <v>57</v>
      </c>
      <c r="D17" s="57">
        <f t="shared" si="4"/>
        <v>25</v>
      </c>
      <c r="E17" s="57">
        <f t="shared" si="5"/>
        <v>20</v>
      </c>
      <c r="F17" s="58">
        <f>SUM(N17,R17,V17,Z17,AD17,AH17)</f>
        <v>0</v>
      </c>
      <c r="G17" s="58">
        <f>SUM(O17,S17,W17,AA17,AE17,AI17)</f>
        <v>15</v>
      </c>
      <c r="H17" s="59"/>
      <c r="I17" s="59">
        <v>15</v>
      </c>
      <c r="J17" s="59"/>
      <c r="K17" s="59"/>
      <c r="L17" s="58">
        <f>SUM(P17,T17,X17,AB17,AF17,AJ17)</f>
        <v>5</v>
      </c>
      <c r="M17" s="57">
        <f>SUM(Q17,U17,Y17,AC17,AG17,AK17)</f>
        <v>5</v>
      </c>
      <c r="N17" s="60"/>
      <c r="O17" s="60">
        <v>15</v>
      </c>
      <c r="P17" s="60">
        <v>5</v>
      </c>
      <c r="Q17" s="60">
        <v>5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>
        <v>1</v>
      </c>
      <c r="AM17" s="61"/>
      <c r="AN17" s="61"/>
      <c r="AO17" s="61"/>
      <c r="AP17" s="61"/>
      <c r="AQ17" s="61"/>
      <c r="AR17" s="60">
        <f t="shared" si="8"/>
        <v>0.8</v>
      </c>
      <c r="AS17" s="60">
        <v>1</v>
      </c>
      <c r="AT17" s="60"/>
      <c r="AU17" s="60"/>
      <c r="AW17" s="91"/>
    </row>
    <row r="18" spans="1:49" s="90" customFormat="1" ht="36" customHeight="1" x14ac:dyDescent="0.25">
      <c r="A18" s="54" t="s">
        <v>6</v>
      </c>
      <c r="B18" s="98" t="s">
        <v>87</v>
      </c>
      <c r="C18" s="56" t="s">
        <v>57</v>
      </c>
      <c r="D18" s="57">
        <f t="shared" si="4"/>
        <v>25</v>
      </c>
      <c r="E18" s="57">
        <f t="shared" si="5"/>
        <v>20</v>
      </c>
      <c r="F18" s="58">
        <f>SUM(N18,R18,V18,Z18,AD18,AH18)</f>
        <v>15</v>
      </c>
      <c r="G18" s="58">
        <f>SUM(O18,S18,W18,AA18,AE18,AI18)</f>
        <v>0</v>
      </c>
      <c r="H18" s="59"/>
      <c r="I18" s="59"/>
      <c r="J18" s="59"/>
      <c r="K18" s="59"/>
      <c r="L18" s="58">
        <f>SUM(P18,T18,X18,AB18,AF18,AJ18)</f>
        <v>5</v>
      </c>
      <c r="M18" s="57">
        <f>SUM(Q18,U18,Y18,AC18,AG18,AK18)</f>
        <v>5</v>
      </c>
      <c r="N18" s="60">
        <v>15</v>
      </c>
      <c r="O18" s="60"/>
      <c r="P18" s="60">
        <v>5</v>
      </c>
      <c r="Q18" s="60">
        <v>5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>
        <v>1</v>
      </c>
      <c r="AM18" s="61"/>
      <c r="AN18" s="61"/>
      <c r="AO18" s="61"/>
      <c r="AP18" s="61"/>
      <c r="AQ18" s="61"/>
      <c r="AR18" s="60">
        <f t="shared" si="8"/>
        <v>0.8</v>
      </c>
      <c r="AS18" s="60"/>
      <c r="AT18" s="60"/>
      <c r="AU18" s="60"/>
      <c r="AW18" s="91"/>
    </row>
    <row r="19" spans="1:49" s="90" customFormat="1" ht="36" customHeight="1" x14ac:dyDescent="0.25">
      <c r="A19" s="54" t="s">
        <v>5</v>
      </c>
      <c r="B19" s="98" t="s">
        <v>81</v>
      </c>
      <c r="C19" s="56" t="s">
        <v>60</v>
      </c>
      <c r="D19" s="57">
        <f t="shared" si="4"/>
        <v>150</v>
      </c>
      <c r="E19" s="57">
        <f t="shared" si="5"/>
        <v>110</v>
      </c>
      <c r="F19" s="58">
        <f t="shared" si="6"/>
        <v>30</v>
      </c>
      <c r="G19" s="58">
        <f t="shared" si="6"/>
        <v>60</v>
      </c>
      <c r="H19" s="59">
        <v>60</v>
      </c>
      <c r="I19" s="59"/>
      <c r="J19" s="59"/>
      <c r="K19" s="59"/>
      <c r="L19" s="58">
        <f t="shared" si="7"/>
        <v>20</v>
      </c>
      <c r="M19" s="57">
        <f t="shared" si="7"/>
        <v>40</v>
      </c>
      <c r="N19" s="60">
        <v>15</v>
      </c>
      <c r="O19" s="60">
        <v>30</v>
      </c>
      <c r="P19" s="60">
        <v>10</v>
      </c>
      <c r="Q19" s="60">
        <v>20</v>
      </c>
      <c r="R19" s="60">
        <v>15</v>
      </c>
      <c r="S19" s="60">
        <v>30</v>
      </c>
      <c r="T19" s="60">
        <v>10</v>
      </c>
      <c r="U19" s="60">
        <v>20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>
        <v>3</v>
      </c>
      <c r="AM19" s="61">
        <v>3</v>
      </c>
      <c r="AN19" s="61"/>
      <c r="AO19" s="61"/>
      <c r="AP19" s="61"/>
      <c r="AQ19" s="61"/>
      <c r="AR19" s="60">
        <f t="shared" si="8"/>
        <v>4.4000000000000004</v>
      </c>
      <c r="AS19" s="60"/>
      <c r="AT19" s="60">
        <f>SUM(AL19:AQ19)</f>
        <v>6</v>
      </c>
      <c r="AU19" s="60"/>
      <c r="AW19" s="91"/>
    </row>
    <row r="20" spans="1:49" s="9" customFormat="1" ht="36" customHeight="1" thickBot="1" x14ac:dyDescent="0.3">
      <c r="A20" s="14" t="s">
        <v>19</v>
      </c>
      <c r="B20" s="97" t="s">
        <v>137</v>
      </c>
      <c r="C20" s="16" t="s">
        <v>59</v>
      </c>
      <c r="D20" s="94">
        <f t="shared" si="4"/>
        <v>50</v>
      </c>
      <c r="E20" s="94">
        <f t="shared" si="5"/>
        <v>35</v>
      </c>
      <c r="F20" s="33">
        <f t="shared" si="6"/>
        <v>0</v>
      </c>
      <c r="G20" s="33">
        <f t="shared" si="6"/>
        <v>30</v>
      </c>
      <c r="H20" s="17">
        <v>30</v>
      </c>
      <c r="I20" s="17"/>
      <c r="J20" s="17"/>
      <c r="K20" s="17"/>
      <c r="L20" s="33">
        <f t="shared" si="7"/>
        <v>5</v>
      </c>
      <c r="M20" s="94">
        <f t="shared" si="7"/>
        <v>15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30</v>
      </c>
      <c r="AB20" s="18">
        <v>5</v>
      </c>
      <c r="AC20" s="18">
        <v>15</v>
      </c>
      <c r="AD20" s="18"/>
      <c r="AE20" s="18"/>
      <c r="AF20" s="18"/>
      <c r="AG20" s="18"/>
      <c r="AH20" s="18"/>
      <c r="AI20" s="18"/>
      <c r="AJ20" s="18"/>
      <c r="AK20" s="18"/>
      <c r="AL20" s="40"/>
      <c r="AM20" s="40"/>
      <c r="AN20" s="40"/>
      <c r="AO20" s="40">
        <v>2</v>
      </c>
      <c r="AP20" s="40"/>
      <c r="AQ20" s="40"/>
      <c r="AR20" s="18">
        <f t="shared" si="8"/>
        <v>1.4</v>
      </c>
      <c r="AS20" s="18">
        <v>2</v>
      </c>
      <c r="AT20" s="18"/>
      <c r="AU20" s="18">
        <f>SUM(AL20:AQ20)</f>
        <v>2</v>
      </c>
      <c r="AW20" s="32"/>
    </row>
    <row r="21" spans="1:49" s="24" customFormat="1" ht="75" customHeight="1" thickBot="1" x14ac:dyDescent="0.3">
      <c r="A21" s="11" t="s">
        <v>18</v>
      </c>
      <c r="B21" s="12" t="s">
        <v>107</v>
      </c>
      <c r="C21" s="11"/>
      <c r="D21" s="37">
        <f t="shared" ref="D21:AQ21" si="9">SUM(D22:D48)</f>
        <v>2780</v>
      </c>
      <c r="E21" s="37">
        <f t="shared" si="9"/>
        <v>1687</v>
      </c>
      <c r="F21" s="37">
        <f t="shared" si="9"/>
        <v>249</v>
      </c>
      <c r="G21" s="37">
        <f t="shared" si="9"/>
        <v>1091</v>
      </c>
      <c r="H21" s="37">
        <f t="shared" si="9"/>
        <v>405</v>
      </c>
      <c r="I21" s="37">
        <f t="shared" si="9"/>
        <v>570</v>
      </c>
      <c r="J21" s="37">
        <f t="shared" si="9"/>
        <v>30</v>
      </c>
      <c r="K21" s="37">
        <f t="shared" si="9"/>
        <v>86</v>
      </c>
      <c r="L21" s="37">
        <f t="shared" si="9"/>
        <v>347</v>
      </c>
      <c r="M21" s="37">
        <f t="shared" si="9"/>
        <v>1093</v>
      </c>
      <c r="N21" s="37">
        <f t="shared" si="9"/>
        <v>30</v>
      </c>
      <c r="O21" s="37">
        <f t="shared" si="9"/>
        <v>135</v>
      </c>
      <c r="P21" s="37">
        <f t="shared" si="9"/>
        <v>50</v>
      </c>
      <c r="Q21" s="37">
        <f t="shared" si="9"/>
        <v>160</v>
      </c>
      <c r="R21" s="37">
        <f t="shared" si="9"/>
        <v>40</v>
      </c>
      <c r="S21" s="37">
        <f t="shared" si="9"/>
        <v>211</v>
      </c>
      <c r="T21" s="37">
        <f t="shared" si="9"/>
        <v>54</v>
      </c>
      <c r="U21" s="37">
        <f t="shared" si="9"/>
        <v>170</v>
      </c>
      <c r="V21" s="37">
        <f t="shared" si="9"/>
        <v>46</v>
      </c>
      <c r="W21" s="37">
        <f t="shared" si="9"/>
        <v>225</v>
      </c>
      <c r="X21" s="37">
        <f t="shared" si="9"/>
        <v>69</v>
      </c>
      <c r="Y21" s="37">
        <f t="shared" si="9"/>
        <v>190</v>
      </c>
      <c r="Z21" s="37">
        <f t="shared" si="9"/>
        <v>66</v>
      </c>
      <c r="AA21" s="37">
        <f t="shared" si="9"/>
        <v>150</v>
      </c>
      <c r="AB21" s="37">
        <f t="shared" si="9"/>
        <v>49</v>
      </c>
      <c r="AC21" s="37">
        <f t="shared" si="9"/>
        <v>110</v>
      </c>
      <c r="AD21" s="37">
        <f t="shared" si="9"/>
        <v>42</v>
      </c>
      <c r="AE21" s="37">
        <f t="shared" si="9"/>
        <v>220</v>
      </c>
      <c r="AF21" s="37">
        <f t="shared" si="9"/>
        <v>70</v>
      </c>
      <c r="AG21" s="37">
        <f t="shared" si="9"/>
        <v>243</v>
      </c>
      <c r="AH21" s="37">
        <f t="shared" si="9"/>
        <v>25</v>
      </c>
      <c r="AI21" s="37">
        <f t="shared" si="9"/>
        <v>150</v>
      </c>
      <c r="AJ21" s="37">
        <f t="shared" si="9"/>
        <v>55</v>
      </c>
      <c r="AK21" s="37">
        <f t="shared" si="9"/>
        <v>220</v>
      </c>
      <c r="AL21" s="38">
        <f t="shared" si="9"/>
        <v>15</v>
      </c>
      <c r="AM21" s="38">
        <f t="shared" si="9"/>
        <v>19</v>
      </c>
      <c r="AN21" s="38">
        <f t="shared" si="9"/>
        <v>21</v>
      </c>
      <c r="AO21" s="38">
        <f t="shared" si="9"/>
        <v>15</v>
      </c>
      <c r="AP21" s="38">
        <f t="shared" si="9"/>
        <v>23</v>
      </c>
      <c r="AQ21" s="38">
        <f t="shared" si="9"/>
        <v>18</v>
      </c>
      <c r="AR21" s="38">
        <v>69</v>
      </c>
      <c r="AS21" s="38">
        <f>SUM(AS22:AS48)</f>
        <v>88</v>
      </c>
      <c r="AT21" s="38">
        <f>SUM(AT22:AT48)</f>
        <v>3</v>
      </c>
      <c r="AU21" s="38">
        <f>SUM(AU22:AU48)</f>
        <v>21</v>
      </c>
      <c r="AW21" s="32"/>
    </row>
    <row r="22" spans="1:49" s="9" customFormat="1" ht="58.5" customHeight="1" x14ac:dyDescent="0.25">
      <c r="A22" s="14" t="s">
        <v>10</v>
      </c>
      <c r="B22" s="55" t="s">
        <v>150</v>
      </c>
      <c r="C22" s="16" t="s">
        <v>63</v>
      </c>
      <c r="D22" s="94">
        <f>SUM(E22,M22)</f>
        <v>150</v>
      </c>
      <c r="E22" s="94">
        <f>SUM(F22:G22,L22)</f>
        <v>80</v>
      </c>
      <c r="F22" s="33">
        <f>SUM(N22,R22,V22,Z22,AD22,AH22)</f>
        <v>0</v>
      </c>
      <c r="G22" s="33">
        <f>SUM(O22,S22,W22,AA22,AE22,AI22)</f>
        <v>60</v>
      </c>
      <c r="H22" s="17">
        <v>60</v>
      </c>
      <c r="I22" s="17"/>
      <c r="J22" s="17"/>
      <c r="K22" s="17"/>
      <c r="L22" s="33">
        <f t="shared" ref="L22:L33" si="10">SUM(P22,T22,X22,AB22,AF22,AJ22)</f>
        <v>20</v>
      </c>
      <c r="M22" s="94">
        <f t="shared" ref="M22:M33" si="11">SUM(Q22,U22,Y22,AC22,AG22,AK22)</f>
        <v>70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30</v>
      </c>
      <c r="AF22" s="18">
        <v>10</v>
      </c>
      <c r="AG22" s="18">
        <v>35</v>
      </c>
      <c r="AH22" s="18"/>
      <c r="AI22" s="18">
        <v>30</v>
      </c>
      <c r="AJ22" s="18">
        <v>10</v>
      </c>
      <c r="AK22" s="18">
        <v>35</v>
      </c>
      <c r="AL22" s="40"/>
      <c r="AM22" s="40"/>
      <c r="AN22" s="40"/>
      <c r="AO22" s="40"/>
      <c r="AP22" s="40">
        <v>3</v>
      </c>
      <c r="AQ22" s="40">
        <v>3</v>
      </c>
      <c r="AR22" s="18">
        <f t="shared" ref="AR22:AR48" si="12">E22/25</f>
        <v>3.2</v>
      </c>
      <c r="AS22" s="18"/>
      <c r="AT22" s="18"/>
      <c r="AU22" s="18"/>
      <c r="AW22" s="32"/>
    </row>
    <row r="23" spans="1:49" s="9" customFormat="1" ht="36" customHeight="1" x14ac:dyDescent="0.25">
      <c r="A23" s="14" t="s">
        <v>9</v>
      </c>
      <c r="B23" s="15" t="s">
        <v>136</v>
      </c>
      <c r="C23" s="16" t="s">
        <v>57</v>
      </c>
      <c r="D23" s="94">
        <f t="shared" ref="D23:D33" si="13">SUM(E23,M23)</f>
        <v>75</v>
      </c>
      <c r="E23" s="94">
        <f t="shared" ref="E23:E33" si="14">SUM(F23:G23,L23)</f>
        <v>40</v>
      </c>
      <c r="F23" s="33">
        <f t="shared" ref="F23:F33" si="15">SUM(N23,R23,V23,Z23,AD23,AH23)</f>
        <v>0</v>
      </c>
      <c r="G23" s="33">
        <f t="shared" ref="G23:G33" si="16">SUM(O23,S23,W23,AA23,AE23,AI23)</f>
        <v>30</v>
      </c>
      <c r="H23" s="17">
        <v>30</v>
      </c>
      <c r="I23" s="17"/>
      <c r="J23" s="17"/>
      <c r="K23" s="17"/>
      <c r="L23" s="33">
        <f t="shared" si="10"/>
        <v>10</v>
      </c>
      <c r="M23" s="94">
        <f t="shared" si="11"/>
        <v>35</v>
      </c>
      <c r="N23" s="18"/>
      <c r="O23" s="18">
        <v>30</v>
      </c>
      <c r="P23" s="18">
        <v>10</v>
      </c>
      <c r="Q23" s="18">
        <v>35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40">
        <v>3</v>
      </c>
      <c r="AM23" s="40"/>
      <c r="AN23" s="40"/>
      <c r="AO23" s="40"/>
      <c r="AP23" s="40"/>
      <c r="AQ23" s="40"/>
      <c r="AR23" s="18">
        <f t="shared" si="12"/>
        <v>1.6</v>
      </c>
      <c r="AS23" s="18"/>
      <c r="AT23" s="18"/>
      <c r="AU23" s="18">
        <f>SUM(AL23:AQ23)</f>
        <v>3</v>
      </c>
      <c r="AW23" s="32"/>
    </row>
    <row r="24" spans="1:49" s="9" customFormat="1" ht="36" customHeight="1" x14ac:dyDescent="0.25">
      <c r="A24" s="14" t="s">
        <v>8</v>
      </c>
      <c r="B24" s="15" t="s">
        <v>65</v>
      </c>
      <c r="C24" s="16" t="s">
        <v>60</v>
      </c>
      <c r="D24" s="94">
        <f t="shared" si="13"/>
        <v>150</v>
      </c>
      <c r="E24" s="94">
        <f t="shared" si="14"/>
        <v>80</v>
      </c>
      <c r="F24" s="33">
        <f t="shared" si="15"/>
        <v>15</v>
      </c>
      <c r="G24" s="33">
        <f t="shared" si="16"/>
        <v>45</v>
      </c>
      <c r="H24" s="17">
        <v>45</v>
      </c>
      <c r="I24" s="17"/>
      <c r="J24" s="17"/>
      <c r="K24" s="17"/>
      <c r="L24" s="33">
        <f t="shared" si="10"/>
        <v>20</v>
      </c>
      <c r="M24" s="94">
        <f t="shared" si="11"/>
        <v>70</v>
      </c>
      <c r="N24" s="18"/>
      <c r="O24" s="18">
        <v>30</v>
      </c>
      <c r="P24" s="18">
        <v>10</v>
      </c>
      <c r="Q24" s="18">
        <v>35</v>
      </c>
      <c r="R24" s="18">
        <v>15</v>
      </c>
      <c r="S24" s="18">
        <v>15</v>
      </c>
      <c r="T24" s="18">
        <v>10</v>
      </c>
      <c r="U24" s="18">
        <v>35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40">
        <v>3</v>
      </c>
      <c r="AM24" s="40">
        <v>3</v>
      </c>
      <c r="AN24" s="40"/>
      <c r="AO24" s="40"/>
      <c r="AP24" s="40"/>
      <c r="AQ24" s="40"/>
      <c r="AR24" s="18">
        <f t="shared" si="12"/>
        <v>3.2</v>
      </c>
      <c r="AS24" s="18"/>
      <c r="AT24" s="18"/>
      <c r="AU24" s="18"/>
      <c r="AW24" s="32"/>
    </row>
    <row r="25" spans="1:49" s="9" customFormat="1" ht="36" customHeight="1" x14ac:dyDescent="0.25">
      <c r="A25" s="14" t="s">
        <v>7</v>
      </c>
      <c r="B25" s="15" t="s">
        <v>148</v>
      </c>
      <c r="C25" s="16" t="s">
        <v>73</v>
      </c>
      <c r="D25" s="94">
        <f t="shared" si="13"/>
        <v>125</v>
      </c>
      <c r="E25" s="94">
        <f t="shared" si="14"/>
        <v>70</v>
      </c>
      <c r="F25" s="33">
        <f t="shared" si="15"/>
        <v>20</v>
      </c>
      <c r="G25" s="33">
        <f t="shared" si="16"/>
        <v>30</v>
      </c>
      <c r="H25" s="17">
        <v>30</v>
      </c>
      <c r="I25" s="17"/>
      <c r="J25" s="17"/>
      <c r="K25" s="17"/>
      <c r="L25" s="33">
        <f t="shared" si="10"/>
        <v>20</v>
      </c>
      <c r="M25" s="94">
        <f t="shared" si="11"/>
        <v>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v>10</v>
      </c>
      <c r="AA25" s="18">
        <v>15</v>
      </c>
      <c r="AB25" s="18">
        <v>10</v>
      </c>
      <c r="AC25" s="18">
        <v>15</v>
      </c>
      <c r="AD25" s="18">
        <v>10</v>
      </c>
      <c r="AE25" s="18">
        <v>15</v>
      </c>
      <c r="AF25" s="18">
        <v>10</v>
      </c>
      <c r="AG25" s="18">
        <v>40</v>
      </c>
      <c r="AH25" s="18"/>
      <c r="AI25" s="18"/>
      <c r="AJ25" s="18"/>
      <c r="AK25" s="18"/>
      <c r="AL25" s="40"/>
      <c r="AM25" s="40"/>
      <c r="AN25" s="40"/>
      <c r="AO25" s="40">
        <v>2</v>
      </c>
      <c r="AP25" s="40">
        <v>3</v>
      </c>
      <c r="AQ25" s="40"/>
      <c r="AR25" s="18">
        <f t="shared" si="12"/>
        <v>2.8</v>
      </c>
      <c r="AS25" s="18"/>
      <c r="AT25" s="18"/>
      <c r="AU25" s="18">
        <v>5</v>
      </c>
      <c r="AW25" s="32"/>
    </row>
    <row r="26" spans="1:49" s="9" customFormat="1" ht="36" customHeight="1" x14ac:dyDescent="0.25">
      <c r="A26" s="14" t="s">
        <v>6</v>
      </c>
      <c r="B26" s="15" t="s">
        <v>66</v>
      </c>
      <c r="C26" s="16" t="s">
        <v>54</v>
      </c>
      <c r="D26" s="94">
        <f t="shared" si="13"/>
        <v>50</v>
      </c>
      <c r="E26" s="94">
        <f t="shared" si="14"/>
        <v>35</v>
      </c>
      <c r="F26" s="33">
        <f t="shared" si="15"/>
        <v>15</v>
      </c>
      <c r="G26" s="33">
        <f t="shared" si="16"/>
        <v>15</v>
      </c>
      <c r="H26" s="17"/>
      <c r="I26" s="17">
        <v>15</v>
      </c>
      <c r="J26" s="17"/>
      <c r="K26" s="17"/>
      <c r="L26" s="33">
        <f t="shared" si="10"/>
        <v>5</v>
      </c>
      <c r="M26" s="94">
        <f t="shared" si="11"/>
        <v>15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15</v>
      </c>
      <c r="AA26" s="18">
        <v>15</v>
      </c>
      <c r="AB26" s="18">
        <v>5</v>
      </c>
      <c r="AC26" s="18">
        <v>15</v>
      </c>
      <c r="AD26" s="18"/>
      <c r="AE26" s="18"/>
      <c r="AF26" s="18"/>
      <c r="AG26" s="18"/>
      <c r="AH26" s="18"/>
      <c r="AI26" s="18"/>
      <c r="AJ26" s="18"/>
      <c r="AK26" s="18"/>
      <c r="AL26" s="40"/>
      <c r="AM26" s="40"/>
      <c r="AN26" s="40"/>
      <c r="AO26" s="40">
        <v>2</v>
      </c>
      <c r="AP26" s="40"/>
      <c r="AQ26" s="40"/>
      <c r="AR26" s="18">
        <f t="shared" si="12"/>
        <v>1.4</v>
      </c>
      <c r="AS26" s="18">
        <v>2</v>
      </c>
      <c r="AT26" s="18"/>
      <c r="AU26" s="18"/>
      <c r="AW26" s="32"/>
    </row>
    <row r="27" spans="1:49" s="9" customFormat="1" ht="36" customHeight="1" x14ac:dyDescent="0.25">
      <c r="A27" s="14" t="s">
        <v>5</v>
      </c>
      <c r="B27" s="15" t="s">
        <v>67</v>
      </c>
      <c r="C27" s="16" t="s">
        <v>73</v>
      </c>
      <c r="D27" s="94">
        <f t="shared" si="13"/>
        <v>125</v>
      </c>
      <c r="E27" s="94">
        <f t="shared" si="14"/>
        <v>72</v>
      </c>
      <c r="F27" s="33">
        <f t="shared" si="15"/>
        <v>22</v>
      </c>
      <c r="G27" s="33">
        <f t="shared" si="16"/>
        <v>30</v>
      </c>
      <c r="H27" s="17">
        <v>30</v>
      </c>
      <c r="I27" s="17"/>
      <c r="J27" s="17"/>
      <c r="K27" s="17"/>
      <c r="L27" s="33">
        <f t="shared" si="10"/>
        <v>20</v>
      </c>
      <c r="M27" s="94">
        <f t="shared" si="11"/>
        <v>53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10</v>
      </c>
      <c r="AA27" s="18">
        <v>15</v>
      </c>
      <c r="AB27" s="18">
        <v>10</v>
      </c>
      <c r="AC27" s="18">
        <v>15</v>
      </c>
      <c r="AD27" s="18">
        <v>12</v>
      </c>
      <c r="AE27" s="18">
        <v>15</v>
      </c>
      <c r="AF27" s="18">
        <v>10</v>
      </c>
      <c r="AG27" s="18">
        <v>38</v>
      </c>
      <c r="AH27" s="18"/>
      <c r="AI27" s="18"/>
      <c r="AJ27" s="18"/>
      <c r="AK27" s="18"/>
      <c r="AL27" s="40"/>
      <c r="AM27" s="40"/>
      <c r="AN27" s="40"/>
      <c r="AO27" s="40">
        <v>2</v>
      </c>
      <c r="AP27" s="40">
        <v>3</v>
      </c>
      <c r="AQ27" s="40"/>
      <c r="AR27" s="18">
        <f t="shared" si="12"/>
        <v>2.88</v>
      </c>
      <c r="AS27" s="18">
        <v>5</v>
      </c>
      <c r="AT27" s="18"/>
      <c r="AU27" s="18"/>
      <c r="AW27" s="32"/>
    </row>
    <row r="28" spans="1:49" s="9" customFormat="1" ht="36" customHeight="1" x14ac:dyDescent="0.25">
      <c r="A28" s="14" t="s">
        <v>19</v>
      </c>
      <c r="B28" s="15" t="s">
        <v>68</v>
      </c>
      <c r="C28" s="16" t="s">
        <v>60</v>
      </c>
      <c r="D28" s="94">
        <f t="shared" si="13"/>
        <v>100</v>
      </c>
      <c r="E28" s="94">
        <f t="shared" si="14"/>
        <v>60</v>
      </c>
      <c r="F28" s="33">
        <f t="shared" si="15"/>
        <v>15</v>
      </c>
      <c r="G28" s="33">
        <f t="shared" si="16"/>
        <v>30</v>
      </c>
      <c r="H28" s="17">
        <v>30</v>
      </c>
      <c r="I28" s="17"/>
      <c r="J28" s="17"/>
      <c r="K28" s="17"/>
      <c r="L28" s="33">
        <f t="shared" si="10"/>
        <v>15</v>
      </c>
      <c r="M28" s="94">
        <f t="shared" si="11"/>
        <v>40</v>
      </c>
      <c r="N28" s="18"/>
      <c r="O28" s="18"/>
      <c r="P28" s="18"/>
      <c r="Q28" s="18"/>
      <c r="R28" s="18">
        <v>15</v>
      </c>
      <c r="S28" s="18">
        <v>30</v>
      </c>
      <c r="T28" s="18">
        <v>15</v>
      </c>
      <c r="U28" s="18">
        <v>40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40"/>
      <c r="AM28" s="40">
        <v>4</v>
      </c>
      <c r="AN28" s="40"/>
      <c r="AO28" s="40"/>
      <c r="AP28" s="40"/>
      <c r="AQ28" s="40"/>
      <c r="AR28" s="18">
        <f t="shared" si="12"/>
        <v>2.4</v>
      </c>
      <c r="AS28" s="18">
        <v>4</v>
      </c>
      <c r="AT28" s="18"/>
      <c r="AU28" s="18"/>
      <c r="AW28" s="32"/>
    </row>
    <row r="29" spans="1:49" s="9" customFormat="1" ht="36" customHeight="1" x14ac:dyDescent="0.25">
      <c r="A29" s="14" t="s">
        <v>20</v>
      </c>
      <c r="B29" s="15" t="s">
        <v>69</v>
      </c>
      <c r="C29" s="16" t="s">
        <v>62</v>
      </c>
      <c r="D29" s="94">
        <f t="shared" si="13"/>
        <v>105</v>
      </c>
      <c r="E29" s="94">
        <f t="shared" si="14"/>
        <v>60</v>
      </c>
      <c r="F29" s="33">
        <f t="shared" si="15"/>
        <v>15</v>
      </c>
      <c r="G29" s="33">
        <f t="shared" si="16"/>
        <v>30</v>
      </c>
      <c r="H29" s="17">
        <v>30</v>
      </c>
      <c r="I29" s="17"/>
      <c r="J29" s="17"/>
      <c r="K29" s="17"/>
      <c r="L29" s="33">
        <f t="shared" si="10"/>
        <v>15</v>
      </c>
      <c r="M29" s="94">
        <f t="shared" si="11"/>
        <v>45</v>
      </c>
      <c r="N29" s="18"/>
      <c r="O29" s="18"/>
      <c r="P29" s="18"/>
      <c r="Q29" s="18"/>
      <c r="R29" s="18"/>
      <c r="S29" s="18"/>
      <c r="T29" s="18"/>
      <c r="U29" s="18"/>
      <c r="V29" s="18">
        <v>15</v>
      </c>
      <c r="W29" s="18">
        <v>30</v>
      </c>
      <c r="X29" s="18">
        <v>15</v>
      </c>
      <c r="Y29" s="18">
        <v>45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40"/>
      <c r="AM29" s="40"/>
      <c r="AN29" s="40">
        <v>4</v>
      </c>
      <c r="AO29" s="40"/>
      <c r="AP29" s="40"/>
      <c r="AQ29" s="40"/>
      <c r="AR29" s="18">
        <f t="shared" si="12"/>
        <v>2.4</v>
      </c>
      <c r="AS29" s="18">
        <v>4</v>
      </c>
      <c r="AT29" s="18"/>
      <c r="AU29" s="18"/>
      <c r="AW29" s="32"/>
    </row>
    <row r="30" spans="1:49" s="9" customFormat="1" ht="36" customHeight="1" x14ac:dyDescent="0.25">
      <c r="A30" s="14" t="s">
        <v>21</v>
      </c>
      <c r="B30" s="15" t="s">
        <v>75</v>
      </c>
      <c r="C30" s="16" t="s">
        <v>73</v>
      </c>
      <c r="D30" s="94">
        <f t="shared" si="13"/>
        <v>75</v>
      </c>
      <c r="E30" s="94">
        <f t="shared" si="14"/>
        <v>50</v>
      </c>
      <c r="F30" s="33">
        <f t="shared" si="15"/>
        <v>10</v>
      </c>
      <c r="G30" s="33">
        <f t="shared" si="16"/>
        <v>30</v>
      </c>
      <c r="H30" s="17">
        <v>30</v>
      </c>
      <c r="I30" s="17"/>
      <c r="J30" s="17"/>
      <c r="K30" s="17"/>
      <c r="L30" s="33">
        <f t="shared" si="10"/>
        <v>10</v>
      </c>
      <c r="M30" s="94">
        <f t="shared" si="11"/>
        <v>25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10</v>
      </c>
      <c r="AE30" s="18">
        <v>30</v>
      </c>
      <c r="AF30" s="18">
        <v>10</v>
      </c>
      <c r="AG30" s="18">
        <v>25</v>
      </c>
      <c r="AH30" s="18"/>
      <c r="AI30" s="18"/>
      <c r="AJ30" s="18"/>
      <c r="AK30" s="18"/>
      <c r="AL30" s="40"/>
      <c r="AM30" s="40"/>
      <c r="AN30" s="40"/>
      <c r="AO30" s="40"/>
      <c r="AP30" s="40">
        <v>3</v>
      </c>
      <c r="AQ30" s="40"/>
      <c r="AR30" s="18">
        <f t="shared" si="12"/>
        <v>2</v>
      </c>
      <c r="AS30" s="18">
        <v>3</v>
      </c>
      <c r="AT30" s="18"/>
      <c r="AU30" s="18"/>
      <c r="AW30" s="32"/>
    </row>
    <row r="31" spans="1:49" s="9" customFormat="1" ht="36" customHeight="1" x14ac:dyDescent="0.25">
      <c r="A31" s="14" t="s">
        <v>22</v>
      </c>
      <c r="B31" s="15" t="s">
        <v>86</v>
      </c>
      <c r="C31" s="16" t="s">
        <v>74</v>
      </c>
      <c r="D31" s="94">
        <f t="shared" si="13"/>
        <v>75</v>
      </c>
      <c r="E31" s="94">
        <f t="shared" si="14"/>
        <v>40</v>
      </c>
      <c r="F31" s="33">
        <f t="shared" si="15"/>
        <v>15</v>
      </c>
      <c r="G31" s="33">
        <f t="shared" si="16"/>
        <v>15</v>
      </c>
      <c r="H31" s="17">
        <v>15</v>
      </c>
      <c r="I31" s="17"/>
      <c r="J31" s="17"/>
      <c r="K31" s="17"/>
      <c r="L31" s="33">
        <f t="shared" si="10"/>
        <v>10</v>
      </c>
      <c r="M31" s="94">
        <f t="shared" si="11"/>
        <v>35</v>
      </c>
      <c r="N31" s="46">
        <v>15</v>
      </c>
      <c r="O31" s="18">
        <v>15</v>
      </c>
      <c r="P31" s="18">
        <v>10</v>
      </c>
      <c r="Q31" s="46">
        <v>35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45">
        <v>3</v>
      </c>
      <c r="AM31" s="40"/>
      <c r="AN31" s="40"/>
      <c r="AO31" s="40"/>
      <c r="AP31" s="40"/>
      <c r="AQ31" s="40"/>
      <c r="AR31" s="18">
        <f t="shared" si="12"/>
        <v>1.6</v>
      </c>
      <c r="AS31" s="18"/>
      <c r="AT31" s="18">
        <v>3</v>
      </c>
      <c r="AU31" s="18"/>
      <c r="AW31" s="32"/>
    </row>
    <row r="32" spans="1:49" s="9" customFormat="1" ht="36" customHeight="1" x14ac:dyDescent="0.25">
      <c r="A32" s="14" t="s">
        <v>23</v>
      </c>
      <c r="B32" s="15" t="s">
        <v>71</v>
      </c>
      <c r="C32" s="16" t="s">
        <v>62</v>
      </c>
      <c r="D32" s="94">
        <f t="shared" si="13"/>
        <v>200</v>
      </c>
      <c r="E32" s="94">
        <f t="shared" si="14"/>
        <v>120</v>
      </c>
      <c r="F32" s="33">
        <f t="shared" si="15"/>
        <v>15</v>
      </c>
      <c r="G32" s="33">
        <f t="shared" si="16"/>
        <v>75</v>
      </c>
      <c r="H32" s="17">
        <v>75</v>
      </c>
      <c r="I32" s="17"/>
      <c r="J32" s="17"/>
      <c r="K32" s="17"/>
      <c r="L32" s="33">
        <f t="shared" si="10"/>
        <v>30</v>
      </c>
      <c r="M32" s="94">
        <f t="shared" si="11"/>
        <v>80</v>
      </c>
      <c r="N32" s="18">
        <v>15</v>
      </c>
      <c r="O32" s="18">
        <v>15</v>
      </c>
      <c r="P32" s="18">
        <v>5</v>
      </c>
      <c r="Q32" s="18">
        <v>15</v>
      </c>
      <c r="R32" s="18"/>
      <c r="S32" s="18">
        <v>30</v>
      </c>
      <c r="T32" s="18">
        <v>5</v>
      </c>
      <c r="U32" s="18">
        <v>15</v>
      </c>
      <c r="V32" s="18"/>
      <c r="W32" s="18">
        <v>30</v>
      </c>
      <c r="X32" s="18">
        <v>20</v>
      </c>
      <c r="Y32" s="18">
        <v>50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40">
        <v>2</v>
      </c>
      <c r="AM32" s="40">
        <v>2</v>
      </c>
      <c r="AN32" s="40">
        <v>4</v>
      </c>
      <c r="AO32" s="40"/>
      <c r="AP32" s="40"/>
      <c r="AQ32" s="40"/>
      <c r="AR32" s="18">
        <f t="shared" si="12"/>
        <v>4.8</v>
      </c>
      <c r="AS32" s="18">
        <v>8</v>
      </c>
      <c r="AT32" s="18"/>
      <c r="AU32" s="18"/>
      <c r="AW32" s="32"/>
    </row>
    <row r="33" spans="1:49" s="9" customFormat="1" ht="36" customHeight="1" x14ac:dyDescent="0.25">
      <c r="A33" s="14" t="s">
        <v>134</v>
      </c>
      <c r="B33" s="15" t="s">
        <v>82</v>
      </c>
      <c r="C33" s="16" t="s">
        <v>55</v>
      </c>
      <c r="D33" s="94">
        <f t="shared" si="13"/>
        <v>100</v>
      </c>
      <c r="E33" s="94">
        <f t="shared" si="14"/>
        <v>55</v>
      </c>
      <c r="F33" s="33">
        <f t="shared" si="15"/>
        <v>10</v>
      </c>
      <c r="G33" s="33">
        <f t="shared" si="16"/>
        <v>35</v>
      </c>
      <c r="H33" s="17"/>
      <c r="I33" s="17">
        <v>35</v>
      </c>
      <c r="J33" s="17"/>
      <c r="K33" s="17"/>
      <c r="L33" s="33">
        <f t="shared" si="10"/>
        <v>10</v>
      </c>
      <c r="M33" s="94">
        <f t="shared" si="11"/>
        <v>45</v>
      </c>
      <c r="N33" s="18"/>
      <c r="O33" s="18"/>
      <c r="P33" s="18"/>
      <c r="Q33" s="18"/>
      <c r="R33" s="18">
        <v>10</v>
      </c>
      <c r="S33" s="18">
        <v>35</v>
      </c>
      <c r="T33" s="18">
        <v>10</v>
      </c>
      <c r="U33" s="18">
        <v>45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40"/>
      <c r="AM33" s="40">
        <v>4</v>
      </c>
      <c r="AN33" s="40"/>
      <c r="AO33" s="40"/>
      <c r="AP33" s="40"/>
      <c r="AQ33" s="40"/>
      <c r="AR33" s="18">
        <f t="shared" si="12"/>
        <v>2.2000000000000002</v>
      </c>
      <c r="AS33" s="18">
        <v>4</v>
      </c>
      <c r="AT33" s="18"/>
      <c r="AU33" s="18"/>
      <c r="AW33" s="32"/>
    </row>
    <row r="34" spans="1:49" s="9" customFormat="1" ht="36" customHeight="1" x14ac:dyDescent="0.25">
      <c r="A34" s="14" t="s">
        <v>72</v>
      </c>
      <c r="B34" s="15" t="s">
        <v>90</v>
      </c>
      <c r="C34" s="16" t="s">
        <v>58</v>
      </c>
      <c r="D34" s="94">
        <f t="shared" ref="D34:D48" si="17">SUM(E34,M34)</f>
        <v>50</v>
      </c>
      <c r="E34" s="94">
        <f t="shared" ref="E34:E48" si="18">SUM(F34:G34,L34)</f>
        <v>35</v>
      </c>
      <c r="F34" s="33">
        <f t="shared" ref="F34:G48" si="19">SUM(N34,R34,V34,Z34,AD34,AH34)</f>
        <v>0</v>
      </c>
      <c r="G34" s="33">
        <f t="shared" si="19"/>
        <v>30</v>
      </c>
      <c r="H34" s="17"/>
      <c r="I34" s="17">
        <v>30</v>
      </c>
      <c r="J34" s="17"/>
      <c r="K34" s="17"/>
      <c r="L34" s="33">
        <f t="shared" ref="L34:M48" si="20">SUM(P34,T34,X34,AB34,AF34,AJ34)</f>
        <v>5</v>
      </c>
      <c r="M34" s="94">
        <f t="shared" si="20"/>
        <v>15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30</v>
      </c>
      <c r="AF34" s="18">
        <v>5</v>
      </c>
      <c r="AG34" s="18">
        <v>15</v>
      </c>
      <c r="AH34" s="18"/>
      <c r="AI34" s="18"/>
      <c r="AJ34" s="18"/>
      <c r="AK34" s="18"/>
      <c r="AL34" s="40"/>
      <c r="AM34" s="40"/>
      <c r="AN34" s="40"/>
      <c r="AO34" s="40"/>
      <c r="AP34" s="40">
        <v>2</v>
      </c>
      <c r="AQ34" s="40"/>
      <c r="AR34" s="18">
        <f t="shared" si="12"/>
        <v>1.4</v>
      </c>
      <c r="AS34" s="18">
        <v>2</v>
      </c>
      <c r="AT34" s="18"/>
      <c r="AU34" s="18">
        <f>SUM(AL34:AQ34)</f>
        <v>2</v>
      </c>
      <c r="AW34" s="32"/>
    </row>
    <row r="35" spans="1:49" s="90" customFormat="1" ht="36" customHeight="1" x14ac:dyDescent="0.25">
      <c r="A35" s="54" t="s">
        <v>77</v>
      </c>
      <c r="B35" s="55" t="s">
        <v>156</v>
      </c>
      <c r="C35" s="56" t="s">
        <v>62</v>
      </c>
      <c r="D35" s="57">
        <f t="shared" si="17"/>
        <v>150</v>
      </c>
      <c r="E35" s="57">
        <f t="shared" si="18"/>
        <v>95</v>
      </c>
      <c r="F35" s="58">
        <f t="shared" si="19"/>
        <v>15</v>
      </c>
      <c r="G35" s="58">
        <f t="shared" si="19"/>
        <v>60</v>
      </c>
      <c r="H35" s="59"/>
      <c r="I35" s="59">
        <v>60</v>
      </c>
      <c r="J35" s="59"/>
      <c r="K35" s="59"/>
      <c r="L35" s="58">
        <f t="shared" si="20"/>
        <v>20</v>
      </c>
      <c r="M35" s="57">
        <f t="shared" si="20"/>
        <v>55</v>
      </c>
      <c r="N35" s="60"/>
      <c r="O35" s="60">
        <v>15</v>
      </c>
      <c r="P35" s="60">
        <v>5</v>
      </c>
      <c r="Q35" s="60">
        <v>5</v>
      </c>
      <c r="R35" s="60"/>
      <c r="S35" s="60">
        <v>30</v>
      </c>
      <c r="T35" s="60">
        <v>5</v>
      </c>
      <c r="U35" s="60">
        <v>15</v>
      </c>
      <c r="V35" s="60">
        <v>15</v>
      </c>
      <c r="W35" s="60">
        <v>15</v>
      </c>
      <c r="X35" s="60">
        <v>10</v>
      </c>
      <c r="Y35" s="60">
        <v>35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>
        <v>1</v>
      </c>
      <c r="AM35" s="61">
        <v>2</v>
      </c>
      <c r="AN35" s="61">
        <v>3</v>
      </c>
      <c r="AO35" s="61"/>
      <c r="AP35" s="61"/>
      <c r="AQ35" s="61"/>
      <c r="AR35" s="60">
        <f t="shared" si="12"/>
        <v>3.8</v>
      </c>
      <c r="AS35" s="60">
        <v>6</v>
      </c>
      <c r="AT35" s="60"/>
      <c r="AU35" s="60"/>
      <c r="AW35" s="91"/>
    </row>
    <row r="36" spans="1:49" s="90" customFormat="1" ht="36" customHeight="1" x14ac:dyDescent="0.25">
      <c r="A36" s="54" t="s">
        <v>78</v>
      </c>
      <c r="B36" s="55" t="s">
        <v>157</v>
      </c>
      <c r="C36" s="56" t="s">
        <v>54</v>
      </c>
      <c r="D36" s="57">
        <f t="shared" si="17"/>
        <v>150</v>
      </c>
      <c r="E36" s="57">
        <f t="shared" si="18"/>
        <v>95</v>
      </c>
      <c r="F36" s="58">
        <f t="shared" si="19"/>
        <v>15</v>
      </c>
      <c r="G36" s="58">
        <f t="shared" si="19"/>
        <v>60</v>
      </c>
      <c r="H36" s="59"/>
      <c r="I36" s="59">
        <v>60</v>
      </c>
      <c r="J36" s="59"/>
      <c r="K36" s="59"/>
      <c r="L36" s="58">
        <f t="shared" si="20"/>
        <v>20</v>
      </c>
      <c r="M36" s="57">
        <f t="shared" si="20"/>
        <v>55</v>
      </c>
      <c r="N36" s="60"/>
      <c r="O36" s="60"/>
      <c r="P36" s="60"/>
      <c r="Q36" s="60"/>
      <c r="R36" s="60"/>
      <c r="S36" s="60">
        <v>15</v>
      </c>
      <c r="T36" s="60">
        <v>5</v>
      </c>
      <c r="U36" s="60">
        <v>5</v>
      </c>
      <c r="V36" s="60"/>
      <c r="W36" s="60">
        <v>30</v>
      </c>
      <c r="X36" s="60">
        <v>5</v>
      </c>
      <c r="Y36" s="60">
        <v>15</v>
      </c>
      <c r="Z36" s="60">
        <v>15</v>
      </c>
      <c r="AA36" s="60">
        <v>15</v>
      </c>
      <c r="AB36" s="60">
        <v>10</v>
      </c>
      <c r="AC36" s="60">
        <v>35</v>
      </c>
      <c r="AD36" s="60"/>
      <c r="AE36" s="60"/>
      <c r="AF36" s="60"/>
      <c r="AG36" s="60"/>
      <c r="AH36" s="60"/>
      <c r="AI36" s="60"/>
      <c r="AJ36" s="60"/>
      <c r="AK36" s="60"/>
      <c r="AL36" s="61"/>
      <c r="AM36" s="61">
        <v>1</v>
      </c>
      <c r="AN36" s="61">
        <v>2</v>
      </c>
      <c r="AO36" s="61">
        <v>3</v>
      </c>
      <c r="AP36" s="61"/>
      <c r="AQ36" s="61"/>
      <c r="AR36" s="60">
        <f t="shared" si="12"/>
        <v>3.8</v>
      </c>
      <c r="AS36" s="60">
        <v>6</v>
      </c>
      <c r="AT36" s="60"/>
      <c r="AU36" s="60"/>
      <c r="AW36" s="91"/>
    </row>
    <row r="37" spans="1:49" s="90" customFormat="1" ht="36" customHeight="1" x14ac:dyDescent="0.25">
      <c r="A37" s="54" t="s">
        <v>79</v>
      </c>
      <c r="B37" s="55" t="s">
        <v>158</v>
      </c>
      <c r="C37" s="56" t="s">
        <v>61</v>
      </c>
      <c r="D37" s="57">
        <f>SUM(E37,M37)</f>
        <v>125</v>
      </c>
      <c r="E37" s="57">
        <f>SUM(F37:G37,L37)</f>
        <v>90</v>
      </c>
      <c r="F37" s="58">
        <f>SUM(N37,R37,V37,Z37,AD37,AH37)</f>
        <v>15</v>
      </c>
      <c r="G37" s="58">
        <f>SUM(O37,S37,W37,AA37,AE37,AI37)</f>
        <v>60</v>
      </c>
      <c r="H37" s="59"/>
      <c r="I37" s="59">
        <v>60</v>
      </c>
      <c r="J37" s="59"/>
      <c r="K37" s="59"/>
      <c r="L37" s="58">
        <f>SUM(P37,T37,X37,AB37,AF37,AJ37)</f>
        <v>15</v>
      </c>
      <c r="M37" s="57">
        <f>SUM(Q37,U37,Y37,AC37,AG37,AK37)</f>
        <v>35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>
        <v>30</v>
      </c>
      <c r="AF37" s="60">
        <v>5</v>
      </c>
      <c r="AG37" s="60">
        <v>15</v>
      </c>
      <c r="AH37" s="60">
        <v>15</v>
      </c>
      <c r="AI37" s="60">
        <v>30</v>
      </c>
      <c r="AJ37" s="60">
        <v>10</v>
      </c>
      <c r="AK37" s="60">
        <v>20</v>
      </c>
      <c r="AL37" s="61"/>
      <c r="AM37" s="61"/>
      <c r="AN37" s="61"/>
      <c r="AO37" s="61"/>
      <c r="AP37" s="61">
        <v>2</v>
      </c>
      <c r="AQ37" s="61">
        <v>3</v>
      </c>
      <c r="AR37" s="60">
        <f t="shared" si="12"/>
        <v>3.6</v>
      </c>
      <c r="AS37" s="60">
        <v>5</v>
      </c>
      <c r="AT37" s="60"/>
      <c r="AU37" s="60"/>
      <c r="AW37" s="91"/>
    </row>
    <row r="38" spans="1:49" s="90" customFormat="1" ht="36" customHeight="1" x14ac:dyDescent="0.25">
      <c r="A38" s="54" t="s">
        <v>80</v>
      </c>
      <c r="B38" s="55" t="s">
        <v>159</v>
      </c>
      <c r="C38" s="56" t="s">
        <v>62</v>
      </c>
      <c r="D38" s="57">
        <f t="shared" si="17"/>
        <v>75</v>
      </c>
      <c r="E38" s="57">
        <f t="shared" si="18"/>
        <v>60</v>
      </c>
      <c r="F38" s="58">
        <f t="shared" si="19"/>
        <v>8</v>
      </c>
      <c r="G38" s="58">
        <f t="shared" si="19"/>
        <v>45</v>
      </c>
      <c r="H38" s="59"/>
      <c r="I38" s="59">
        <v>45</v>
      </c>
      <c r="J38" s="59"/>
      <c r="K38" s="59"/>
      <c r="L38" s="58">
        <f t="shared" si="20"/>
        <v>7</v>
      </c>
      <c r="M38" s="57">
        <f t="shared" si="20"/>
        <v>15</v>
      </c>
      <c r="N38" s="60"/>
      <c r="O38" s="60"/>
      <c r="P38" s="60"/>
      <c r="Q38" s="60"/>
      <c r="R38" s="60"/>
      <c r="S38" s="60"/>
      <c r="T38" s="60"/>
      <c r="U38" s="60"/>
      <c r="V38" s="60">
        <v>8</v>
      </c>
      <c r="W38" s="60">
        <v>45</v>
      </c>
      <c r="X38" s="60">
        <v>7</v>
      </c>
      <c r="Y38" s="60">
        <v>15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1"/>
      <c r="AM38" s="61"/>
      <c r="AN38" s="61">
        <v>3</v>
      </c>
      <c r="AO38" s="61"/>
      <c r="AP38" s="61"/>
      <c r="AQ38" s="61"/>
      <c r="AR38" s="60">
        <f t="shared" si="12"/>
        <v>2.4</v>
      </c>
      <c r="AS38" s="60">
        <v>3</v>
      </c>
      <c r="AT38" s="60"/>
      <c r="AU38" s="60"/>
      <c r="AW38" s="91"/>
    </row>
    <row r="39" spans="1:49" s="90" customFormat="1" ht="36" customHeight="1" x14ac:dyDescent="0.25">
      <c r="A39" s="54" t="s">
        <v>100</v>
      </c>
      <c r="B39" s="55" t="s">
        <v>160</v>
      </c>
      <c r="C39" s="56" t="s">
        <v>62</v>
      </c>
      <c r="D39" s="57">
        <f t="shared" si="17"/>
        <v>75</v>
      </c>
      <c r="E39" s="57">
        <f t="shared" si="18"/>
        <v>60</v>
      </c>
      <c r="F39" s="58">
        <f t="shared" si="19"/>
        <v>8</v>
      </c>
      <c r="G39" s="58">
        <f t="shared" si="19"/>
        <v>45</v>
      </c>
      <c r="H39" s="59"/>
      <c r="I39" s="59">
        <v>45</v>
      </c>
      <c r="J39" s="59"/>
      <c r="K39" s="59"/>
      <c r="L39" s="58">
        <f t="shared" si="20"/>
        <v>7</v>
      </c>
      <c r="M39" s="57">
        <f t="shared" si="20"/>
        <v>15</v>
      </c>
      <c r="N39" s="60"/>
      <c r="O39" s="60"/>
      <c r="P39" s="60"/>
      <c r="Q39" s="60"/>
      <c r="R39" s="60"/>
      <c r="S39" s="60"/>
      <c r="T39" s="60"/>
      <c r="U39" s="60"/>
      <c r="V39" s="60">
        <v>8</v>
      </c>
      <c r="W39" s="60">
        <v>45</v>
      </c>
      <c r="X39" s="60">
        <v>7</v>
      </c>
      <c r="Y39" s="60">
        <v>15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1"/>
      <c r="AM39" s="61"/>
      <c r="AN39" s="61">
        <v>3</v>
      </c>
      <c r="AO39" s="61"/>
      <c r="AP39" s="61"/>
      <c r="AQ39" s="61"/>
      <c r="AR39" s="60">
        <f t="shared" si="12"/>
        <v>2.4</v>
      </c>
      <c r="AS39" s="60">
        <v>3</v>
      </c>
      <c r="AT39" s="60"/>
      <c r="AU39" s="60"/>
      <c r="AW39" s="91"/>
    </row>
    <row r="40" spans="1:49" s="90" customFormat="1" ht="36" customHeight="1" x14ac:dyDescent="0.25">
      <c r="A40" s="54" t="s">
        <v>110</v>
      </c>
      <c r="B40" s="55" t="s">
        <v>161</v>
      </c>
      <c r="C40" s="56" t="s">
        <v>54</v>
      </c>
      <c r="D40" s="57">
        <f t="shared" si="17"/>
        <v>75</v>
      </c>
      <c r="E40" s="57">
        <f t="shared" si="18"/>
        <v>60</v>
      </c>
      <c r="F40" s="58">
        <f t="shared" si="19"/>
        <v>8</v>
      </c>
      <c r="G40" s="58">
        <f t="shared" si="19"/>
        <v>45</v>
      </c>
      <c r="H40" s="59"/>
      <c r="I40" s="59">
        <v>45</v>
      </c>
      <c r="J40" s="59"/>
      <c r="K40" s="59"/>
      <c r="L40" s="58">
        <f t="shared" si="20"/>
        <v>7</v>
      </c>
      <c r="M40" s="57">
        <f t="shared" si="20"/>
        <v>15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8</v>
      </c>
      <c r="AA40" s="60">
        <v>45</v>
      </c>
      <c r="AB40" s="60">
        <v>7</v>
      </c>
      <c r="AC40" s="60">
        <v>15</v>
      </c>
      <c r="AD40" s="60"/>
      <c r="AE40" s="60"/>
      <c r="AF40" s="60"/>
      <c r="AG40" s="60"/>
      <c r="AH40" s="60"/>
      <c r="AI40" s="60"/>
      <c r="AJ40" s="60"/>
      <c r="AK40" s="60"/>
      <c r="AL40" s="61"/>
      <c r="AM40" s="61"/>
      <c r="AN40" s="61"/>
      <c r="AO40" s="61">
        <v>3</v>
      </c>
      <c r="AP40" s="61"/>
      <c r="AQ40" s="61"/>
      <c r="AR40" s="60">
        <f t="shared" si="12"/>
        <v>2.4</v>
      </c>
      <c r="AS40" s="60">
        <v>3</v>
      </c>
      <c r="AT40" s="60"/>
      <c r="AU40" s="60"/>
      <c r="AW40" s="91"/>
    </row>
    <row r="41" spans="1:49" s="90" customFormat="1" ht="36" customHeight="1" x14ac:dyDescent="0.25">
      <c r="A41" s="54" t="s">
        <v>111</v>
      </c>
      <c r="B41" s="55" t="s">
        <v>162</v>
      </c>
      <c r="C41" s="56" t="s">
        <v>54</v>
      </c>
      <c r="D41" s="57">
        <f t="shared" si="17"/>
        <v>75</v>
      </c>
      <c r="E41" s="57">
        <f t="shared" si="18"/>
        <v>60</v>
      </c>
      <c r="F41" s="58">
        <f t="shared" si="19"/>
        <v>8</v>
      </c>
      <c r="G41" s="58">
        <f t="shared" si="19"/>
        <v>45</v>
      </c>
      <c r="H41" s="59"/>
      <c r="I41" s="59">
        <v>45</v>
      </c>
      <c r="J41" s="59"/>
      <c r="K41" s="59"/>
      <c r="L41" s="58">
        <f t="shared" si="20"/>
        <v>7</v>
      </c>
      <c r="M41" s="57">
        <f t="shared" si="20"/>
        <v>15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>
        <v>8</v>
      </c>
      <c r="AA41" s="60">
        <v>45</v>
      </c>
      <c r="AB41" s="60">
        <v>7</v>
      </c>
      <c r="AC41" s="60">
        <v>15</v>
      </c>
      <c r="AD41" s="60"/>
      <c r="AE41" s="60"/>
      <c r="AF41" s="60"/>
      <c r="AG41" s="60"/>
      <c r="AH41" s="60"/>
      <c r="AI41" s="60"/>
      <c r="AJ41" s="60"/>
      <c r="AK41" s="60"/>
      <c r="AL41" s="61"/>
      <c r="AM41" s="61"/>
      <c r="AN41" s="61"/>
      <c r="AO41" s="61">
        <v>3</v>
      </c>
      <c r="AP41" s="61"/>
      <c r="AQ41" s="61"/>
      <c r="AR41" s="60">
        <f t="shared" si="12"/>
        <v>2.4</v>
      </c>
      <c r="AS41" s="60">
        <v>3</v>
      </c>
      <c r="AT41" s="60"/>
      <c r="AU41" s="60"/>
      <c r="AW41" s="91"/>
    </row>
    <row r="42" spans="1:49" s="9" customFormat="1" ht="36" customHeight="1" x14ac:dyDescent="0.25">
      <c r="A42" s="14" t="s">
        <v>112</v>
      </c>
      <c r="B42" s="15" t="s">
        <v>83</v>
      </c>
      <c r="C42" s="16" t="s">
        <v>57</v>
      </c>
      <c r="D42" s="94">
        <f t="shared" si="17"/>
        <v>75</v>
      </c>
      <c r="E42" s="94">
        <f t="shared" si="18"/>
        <v>40</v>
      </c>
      <c r="F42" s="33">
        <f t="shared" si="19"/>
        <v>0</v>
      </c>
      <c r="G42" s="33">
        <f t="shared" si="19"/>
        <v>30</v>
      </c>
      <c r="H42" s="17"/>
      <c r="I42" s="17">
        <v>30</v>
      </c>
      <c r="J42" s="17"/>
      <c r="K42" s="17"/>
      <c r="L42" s="33">
        <f t="shared" si="20"/>
        <v>10</v>
      </c>
      <c r="M42" s="94">
        <f t="shared" si="20"/>
        <v>35</v>
      </c>
      <c r="N42" s="18"/>
      <c r="O42" s="18">
        <v>30</v>
      </c>
      <c r="P42" s="18">
        <v>10</v>
      </c>
      <c r="Q42" s="18">
        <v>35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40">
        <v>3</v>
      </c>
      <c r="AM42" s="40"/>
      <c r="AN42" s="40"/>
      <c r="AO42" s="40"/>
      <c r="AP42" s="40"/>
      <c r="AQ42" s="40"/>
      <c r="AR42" s="18">
        <f t="shared" si="12"/>
        <v>1.6</v>
      </c>
      <c r="AS42" s="18">
        <v>3</v>
      </c>
      <c r="AT42" s="18"/>
      <c r="AU42" s="18"/>
      <c r="AW42" s="32"/>
    </row>
    <row r="43" spans="1:49" s="9" customFormat="1" ht="36" customHeight="1" x14ac:dyDescent="0.25">
      <c r="A43" s="14" t="s">
        <v>113</v>
      </c>
      <c r="B43" s="55" t="s">
        <v>135</v>
      </c>
      <c r="C43" s="56" t="s">
        <v>63</v>
      </c>
      <c r="D43" s="57">
        <f>SUM(E43,M43)</f>
        <v>100</v>
      </c>
      <c r="E43" s="57">
        <f>SUM(F43:G43,L43)</f>
        <v>50</v>
      </c>
      <c r="F43" s="58">
        <f>SUM(N43,R43,V43,Z43,AD43,AH43)</f>
        <v>0</v>
      </c>
      <c r="G43" s="58">
        <f>SUM(O43,S43,W43,AA43,AE43,AI43)</f>
        <v>40</v>
      </c>
      <c r="H43" s="59"/>
      <c r="I43" s="59">
        <v>40</v>
      </c>
      <c r="J43" s="59"/>
      <c r="K43" s="59"/>
      <c r="L43" s="58">
        <f>SUM(P43,T43,X43,AB43,AF43,AJ43)</f>
        <v>10</v>
      </c>
      <c r="M43" s="57">
        <f>SUM(Q43,U43,Y43,AC43,AG43,AK43)</f>
        <v>50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>
        <v>10</v>
      </c>
      <c r="AF43" s="60">
        <v>5</v>
      </c>
      <c r="AG43" s="60">
        <v>10</v>
      </c>
      <c r="AH43" s="60"/>
      <c r="AI43" s="60">
        <v>30</v>
      </c>
      <c r="AJ43" s="60">
        <v>5</v>
      </c>
      <c r="AK43" s="60">
        <v>40</v>
      </c>
      <c r="AL43" s="61"/>
      <c r="AM43" s="61"/>
      <c r="AN43" s="61"/>
      <c r="AO43" s="61"/>
      <c r="AP43" s="61">
        <v>1</v>
      </c>
      <c r="AQ43" s="61">
        <v>3</v>
      </c>
      <c r="AR43" s="60">
        <f t="shared" si="12"/>
        <v>2</v>
      </c>
      <c r="AS43" s="18">
        <v>4</v>
      </c>
      <c r="AT43" s="60"/>
      <c r="AU43" s="60"/>
      <c r="AW43" s="32"/>
    </row>
    <row r="44" spans="1:49" s="9" customFormat="1" ht="36" customHeight="1" x14ac:dyDescent="0.25">
      <c r="A44" s="14" t="s">
        <v>114</v>
      </c>
      <c r="B44" s="15" t="s">
        <v>91</v>
      </c>
      <c r="C44" s="16" t="s">
        <v>61</v>
      </c>
      <c r="D44" s="94">
        <f t="shared" si="17"/>
        <v>175</v>
      </c>
      <c r="E44" s="94">
        <f t="shared" si="18"/>
        <v>105</v>
      </c>
      <c r="F44" s="33">
        <f t="shared" si="19"/>
        <v>20</v>
      </c>
      <c r="G44" s="33">
        <f t="shared" si="19"/>
        <v>60</v>
      </c>
      <c r="H44" s="17">
        <v>30</v>
      </c>
      <c r="I44" s="17">
        <v>30</v>
      </c>
      <c r="J44" s="17"/>
      <c r="K44" s="17"/>
      <c r="L44" s="33">
        <f t="shared" si="20"/>
        <v>25</v>
      </c>
      <c r="M44" s="94">
        <f t="shared" si="20"/>
        <v>70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10</v>
      </c>
      <c r="AE44" s="18">
        <v>30</v>
      </c>
      <c r="AF44" s="18">
        <v>5</v>
      </c>
      <c r="AG44" s="18">
        <v>5</v>
      </c>
      <c r="AH44" s="18">
        <v>10</v>
      </c>
      <c r="AI44" s="18">
        <v>30</v>
      </c>
      <c r="AJ44" s="18">
        <v>20</v>
      </c>
      <c r="AK44" s="18">
        <v>65</v>
      </c>
      <c r="AL44" s="40"/>
      <c r="AM44" s="40"/>
      <c r="AN44" s="40"/>
      <c r="AO44" s="40"/>
      <c r="AP44" s="40">
        <v>2</v>
      </c>
      <c r="AQ44" s="40">
        <v>5</v>
      </c>
      <c r="AR44" s="18">
        <f t="shared" si="12"/>
        <v>4.2</v>
      </c>
      <c r="AS44" s="18">
        <v>7</v>
      </c>
      <c r="AT44" s="18"/>
      <c r="AU44" s="18">
        <f>SUM(AL44:AQ44)</f>
        <v>7</v>
      </c>
      <c r="AW44" s="32"/>
    </row>
    <row r="45" spans="1:49" s="9" customFormat="1" ht="36" customHeight="1" x14ac:dyDescent="0.25">
      <c r="A45" s="14" t="s">
        <v>115</v>
      </c>
      <c r="B45" s="15" t="s">
        <v>131</v>
      </c>
      <c r="C45" s="16" t="s">
        <v>63</v>
      </c>
      <c r="D45" s="94">
        <f>SUM(E45,M45)</f>
        <v>100</v>
      </c>
      <c r="E45" s="94">
        <f>SUM(F45:G45,L45)</f>
        <v>40</v>
      </c>
      <c r="F45" s="33">
        <f>SUM(N45,R45,V45,Z45,AD45,AH45)</f>
        <v>0</v>
      </c>
      <c r="G45" s="33">
        <f>SUM(O45,S45,W45,AA45,AE45,AI45)</f>
        <v>30</v>
      </c>
      <c r="H45" s="17"/>
      <c r="I45" s="17">
        <v>30</v>
      </c>
      <c r="J45" s="17"/>
      <c r="K45" s="17"/>
      <c r="L45" s="33">
        <f>SUM(P45,T45,X45,AB45,AF45,AJ45)</f>
        <v>10</v>
      </c>
      <c r="M45" s="94">
        <f>SUM(Q45,U45,Y45,AC45,AG45,AK45)</f>
        <v>60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30</v>
      </c>
      <c r="AJ45" s="18">
        <v>10</v>
      </c>
      <c r="AK45" s="18">
        <v>60</v>
      </c>
      <c r="AL45" s="40"/>
      <c r="AM45" s="40"/>
      <c r="AN45" s="40"/>
      <c r="AO45" s="40"/>
      <c r="AP45" s="40"/>
      <c r="AQ45" s="40">
        <v>4</v>
      </c>
      <c r="AR45" s="18">
        <f t="shared" si="12"/>
        <v>1.6</v>
      </c>
      <c r="AS45" s="18">
        <v>4</v>
      </c>
      <c r="AT45" s="18"/>
      <c r="AU45" s="18"/>
      <c r="AW45" s="32"/>
    </row>
    <row r="46" spans="1:49" s="9" customFormat="1" ht="36" customHeight="1" x14ac:dyDescent="0.25">
      <c r="A46" s="14" t="s">
        <v>116</v>
      </c>
      <c r="B46" s="15" t="s">
        <v>138</v>
      </c>
      <c r="C46" s="16" t="s">
        <v>58</v>
      </c>
      <c r="D46" s="94">
        <f>SUM(E46,M46)</f>
        <v>100</v>
      </c>
      <c r="E46" s="94">
        <f>SUM(F46:G46,L46)</f>
        <v>40</v>
      </c>
      <c r="F46" s="33">
        <f>SUM(N46,R46,V46,Z46,AD46,AH46)</f>
        <v>0</v>
      </c>
      <c r="G46" s="33">
        <f>SUM(O46,S46,W46,AA46,AE46,AI46)</f>
        <v>30</v>
      </c>
      <c r="H46" s="17"/>
      <c r="I46" s="87"/>
      <c r="J46" s="17">
        <v>30</v>
      </c>
      <c r="K46" s="17"/>
      <c r="L46" s="33">
        <f>SUM(P46,T46,X46,AB46,AF46,AJ46)</f>
        <v>10</v>
      </c>
      <c r="M46" s="94">
        <f>SUM(Q46,U46,Y46,AC46,AG46,AK46)</f>
        <v>60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30</v>
      </c>
      <c r="AF46" s="18">
        <v>10</v>
      </c>
      <c r="AG46" s="18">
        <v>60</v>
      </c>
      <c r="AH46" s="18"/>
      <c r="AI46" s="18"/>
      <c r="AJ46" s="18"/>
      <c r="AK46" s="18"/>
      <c r="AL46" s="40"/>
      <c r="AM46" s="40"/>
      <c r="AN46" s="40"/>
      <c r="AO46" s="40"/>
      <c r="AP46" s="40">
        <v>4</v>
      </c>
      <c r="AQ46" s="40"/>
      <c r="AR46" s="18">
        <f t="shared" si="12"/>
        <v>1.6</v>
      </c>
      <c r="AS46" s="18">
        <v>4</v>
      </c>
      <c r="AT46" s="18"/>
      <c r="AU46" s="18">
        <v>4</v>
      </c>
      <c r="AW46" s="32"/>
    </row>
    <row r="47" spans="1:49" s="9" customFormat="1" ht="36" customHeight="1" x14ac:dyDescent="0.25">
      <c r="A47" s="14" t="s">
        <v>117</v>
      </c>
      <c r="B47" s="15" t="s">
        <v>84</v>
      </c>
      <c r="C47" s="16" t="s">
        <v>55</v>
      </c>
      <c r="D47" s="94">
        <f t="shared" si="17"/>
        <v>75</v>
      </c>
      <c r="E47" s="94">
        <f t="shared" si="18"/>
        <v>60</v>
      </c>
      <c r="F47" s="33">
        <f t="shared" si="19"/>
        <v>0</v>
      </c>
      <c r="G47" s="33">
        <f t="shared" si="19"/>
        <v>56</v>
      </c>
      <c r="H47" s="17"/>
      <c r="I47" s="17"/>
      <c r="J47" s="17"/>
      <c r="K47" s="17">
        <v>56</v>
      </c>
      <c r="L47" s="33">
        <f t="shared" si="20"/>
        <v>4</v>
      </c>
      <c r="M47" s="94">
        <f t="shared" si="20"/>
        <v>15</v>
      </c>
      <c r="N47" s="18"/>
      <c r="O47" s="18"/>
      <c r="P47" s="18"/>
      <c r="Q47" s="18"/>
      <c r="R47" s="18"/>
      <c r="S47" s="18">
        <v>56</v>
      </c>
      <c r="T47" s="18">
        <v>4</v>
      </c>
      <c r="U47" s="18">
        <v>15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40"/>
      <c r="AM47" s="40">
        <v>3</v>
      </c>
      <c r="AN47" s="40"/>
      <c r="AO47" s="40"/>
      <c r="AP47" s="40"/>
      <c r="AQ47" s="40"/>
      <c r="AR47" s="18">
        <f t="shared" si="12"/>
        <v>2.4</v>
      </c>
      <c r="AS47" s="18">
        <v>3</v>
      </c>
      <c r="AT47" s="18"/>
      <c r="AU47" s="18"/>
      <c r="AW47" s="32"/>
    </row>
    <row r="48" spans="1:49" s="9" customFormat="1" ht="36" customHeight="1" x14ac:dyDescent="0.25">
      <c r="A48" s="14" t="s">
        <v>118</v>
      </c>
      <c r="B48" s="15" t="s">
        <v>85</v>
      </c>
      <c r="C48" s="16" t="s">
        <v>64</v>
      </c>
      <c r="D48" s="94">
        <f t="shared" si="17"/>
        <v>50</v>
      </c>
      <c r="E48" s="94">
        <f t="shared" si="18"/>
        <v>35</v>
      </c>
      <c r="F48" s="33">
        <f t="shared" si="19"/>
        <v>0</v>
      </c>
      <c r="G48" s="33">
        <f t="shared" si="19"/>
        <v>30</v>
      </c>
      <c r="H48" s="17"/>
      <c r="I48" s="17"/>
      <c r="J48" s="17"/>
      <c r="K48" s="17">
        <v>30</v>
      </c>
      <c r="L48" s="33">
        <f t="shared" si="20"/>
        <v>5</v>
      </c>
      <c r="M48" s="94">
        <f t="shared" si="20"/>
        <v>15</v>
      </c>
      <c r="N48" s="18"/>
      <c r="O48" s="18"/>
      <c r="P48" s="18"/>
      <c r="Q48" s="18"/>
      <c r="R48" s="18"/>
      <c r="S48" s="18"/>
      <c r="T48" s="18"/>
      <c r="U48" s="18"/>
      <c r="V48" s="18"/>
      <c r="W48" s="18">
        <v>30</v>
      </c>
      <c r="X48" s="18">
        <v>5</v>
      </c>
      <c r="Y48" s="18">
        <v>15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40"/>
      <c r="AM48" s="40"/>
      <c r="AN48" s="40">
        <v>2</v>
      </c>
      <c r="AO48" s="40"/>
      <c r="AP48" s="40"/>
      <c r="AQ48" s="40"/>
      <c r="AR48" s="18">
        <f t="shared" si="12"/>
        <v>1.4</v>
      </c>
      <c r="AS48" s="18">
        <v>2</v>
      </c>
      <c r="AT48" s="18"/>
      <c r="AU48" s="18"/>
      <c r="AW48" s="32"/>
    </row>
    <row r="49" spans="1:49" s="13" customFormat="1" ht="75" customHeight="1" thickBot="1" x14ac:dyDescent="0.3">
      <c r="A49" s="93" t="s">
        <v>50</v>
      </c>
      <c r="B49" s="50" t="s">
        <v>104</v>
      </c>
      <c r="C49" s="93"/>
      <c r="D49" s="51">
        <f t="shared" ref="D49:AU49" si="21">SUM(D50:D55)</f>
        <v>275</v>
      </c>
      <c r="E49" s="51">
        <f t="shared" si="21"/>
        <v>185</v>
      </c>
      <c r="F49" s="51">
        <f t="shared" si="21"/>
        <v>0</v>
      </c>
      <c r="G49" s="51">
        <f t="shared" si="21"/>
        <v>135</v>
      </c>
      <c r="H49" s="51">
        <f t="shared" si="21"/>
        <v>75</v>
      </c>
      <c r="I49" s="51">
        <f t="shared" si="21"/>
        <v>60</v>
      </c>
      <c r="J49" s="51">
        <f t="shared" si="21"/>
        <v>0</v>
      </c>
      <c r="K49" s="51">
        <f t="shared" si="21"/>
        <v>0</v>
      </c>
      <c r="L49" s="51">
        <f t="shared" si="21"/>
        <v>50</v>
      </c>
      <c r="M49" s="51">
        <f t="shared" si="21"/>
        <v>90</v>
      </c>
      <c r="N49" s="51">
        <f t="shared" si="21"/>
        <v>0</v>
      </c>
      <c r="O49" s="51">
        <f t="shared" si="21"/>
        <v>0</v>
      </c>
      <c r="P49" s="51">
        <f t="shared" si="21"/>
        <v>0</v>
      </c>
      <c r="Q49" s="51">
        <f t="shared" si="21"/>
        <v>0</v>
      </c>
      <c r="R49" s="51">
        <f t="shared" si="21"/>
        <v>0</v>
      </c>
      <c r="S49" s="51">
        <f t="shared" si="21"/>
        <v>0</v>
      </c>
      <c r="T49" s="51">
        <f t="shared" si="21"/>
        <v>0</v>
      </c>
      <c r="U49" s="51">
        <f t="shared" si="21"/>
        <v>0</v>
      </c>
      <c r="V49" s="51">
        <f t="shared" si="21"/>
        <v>0</v>
      </c>
      <c r="W49" s="51">
        <f t="shared" si="21"/>
        <v>30</v>
      </c>
      <c r="X49" s="51">
        <f t="shared" si="21"/>
        <v>10</v>
      </c>
      <c r="Y49" s="51">
        <f t="shared" si="21"/>
        <v>10</v>
      </c>
      <c r="Z49" s="51">
        <f t="shared" si="21"/>
        <v>0</v>
      </c>
      <c r="AA49" s="51">
        <f t="shared" si="21"/>
        <v>30</v>
      </c>
      <c r="AB49" s="51">
        <f t="shared" si="21"/>
        <v>10</v>
      </c>
      <c r="AC49" s="51">
        <f t="shared" si="21"/>
        <v>10</v>
      </c>
      <c r="AD49" s="51">
        <f t="shared" si="21"/>
        <v>0</v>
      </c>
      <c r="AE49" s="51">
        <f t="shared" si="21"/>
        <v>30</v>
      </c>
      <c r="AF49" s="51">
        <f t="shared" si="21"/>
        <v>15</v>
      </c>
      <c r="AG49" s="51">
        <f t="shared" si="21"/>
        <v>30</v>
      </c>
      <c r="AH49" s="51">
        <f t="shared" si="21"/>
        <v>0</v>
      </c>
      <c r="AI49" s="51">
        <f t="shared" si="21"/>
        <v>45</v>
      </c>
      <c r="AJ49" s="51">
        <f t="shared" si="21"/>
        <v>15</v>
      </c>
      <c r="AK49" s="51">
        <f t="shared" si="21"/>
        <v>40</v>
      </c>
      <c r="AL49" s="52">
        <f t="shared" si="21"/>
        <v>0</v>
      </c>
      <c r="AM49" s="52">
        <f t="shared" si="21"/>
        <v>0</v>
      </c>
      <c r="AN49" s="52">
        <f t="shared" si="21"/>
        <v>2</v>
      </c>
      <c r="AO49" s="52">
        <f t="shared" si="21"/>
        <v>2</v>
      </c>
      <c r="AP49" s="52">
        <f t="shared" si="21"/>
        <v>3</v>
      </c>
      <c r="AQ49" s="52">
        <f t="shared" si="21"/>
        <v>4</v>
      </c>
      <c r="AR49" s="52">
        <v>7</v>
      </c>
      <c r="AS49" s="52">
        <f t="shared" si="21"/>
        <v>11</v>
      </c>
      <c r="AT49" s="52">
        <f t="shared" si="21"/>
        <v>0</v>
      </c>
      <c r="AU49" s="52">
        <f t="shared" si="21"/>
        <v>11</v>
      </c>
      <c r="AW49" s="32"/>
    </row>
    <row r="50" spans="1:49" s="9" customFormat="1" x14ac:dyDescent="0.25">
      <c r="A50" s="14" t="s">
        <v>10</v>
      </c>
      <c r="B50" s="15" t="s">
        <v>93</v>
      </c>
      <c r="C50" s="16" t="s">
        <v>64</v>
      </c>
      <c r="D50" s="94">
        <f t="shared" ref="D50:D55" si="22">SUM(E50,M50)</f>
        <v>25</v>
      </c>
      <c r="E50" s="94">
        <f t="shared" ref="E50:E55" si="23">SUM(F50:G50,L50)</f>
        <v>20</v>
      </c>
      <c r="F50" s="33">
        <f t="shared" ref="F50:G55" si="24">SUM(N50,R50,V50,Z50,AD50,AH50)</f>
        <v>0</v>
      </c>
      <c r="G50" s="33">
        <f t="shared" si="24"/>
        <v>15</v>
      </c>
      <c r="H50" s="17">
        <v>15</v>
      </c>
      <c r="I50" s="17"/>
      <c r="J50" s="17"/>
      <c r="K50" s="17"/>
      <c r="L50" s="33">
        <f t="shared" ref="L50:M55" si="25">SUM(P50,T50,X50,AB50,AF50,AJ50)</f>
        <v>5</v>
      </c>
      <c r="M50" s="94">
        <f t="shared" si="25"/>
        <v>5</v>
      </c>
      <c r="N50" s="18"/>
      <c r="O50" s="18"/>
      <c r="P50" s="18"/>
      <c r="Q50" s="18"/>
      <c r="R50" s="18"/>
      <c r="S50" s="18"/>
      <c r="T50" s="18"/>
      <c r="U50" s="18"/>
      <c r="V50" s="18"/>
      <c r="W50" s="18">
        <v>15</v>
      </c>
      <c r="X50" s="18">
        <v>5</v>
      </c>
      <c r="Y50" s="18">
        <v>5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40"/>
      <c r="AM50" s="40"/>
      <c r="AN50" s="40">
        <v>1</v>
      </c>
      <c r="AO50" s="40"/>
      <c r="AP50" s="40"/>
      <c r="AQ50" s="40"/>
      <c r="AR50" s="18">
        <f t="shared" ref="AR50:AR55" si="26">E50/25</f>
        <v>0.8</v>
      </c>
      <c r="AS50" s="18">
        <v>1</v>
      </c>
      <c r="AT50" s="18"/>
      <c r="AU50" s="18">
        <f t="shared" ref="AU50:AU55" si="27">SUM(AL50:AQ50)</f>
        <v>1</v>
      </c>
      <c r="AW50" s="32"/>
    </row>
    <row r="51" spans="1:49" s="9" customFormat="1" x14ac:dyDescent="0.25">
      <c r="A51" s="14" t="s">
        <v>9</v>
      </c>
      <c r="B51" s="15" t="s">
        <v>144</v>
      </c>
      <c r="C51" s="21" t="s">
        <v>64</v>
      </c>
      <c r="D51" s="94">
        <f t="shared" si="22"/>
        <v>25</v>
      </c>
      <c r="E51" s="94">
        <f t="shared" si="23"/>
        <v>20</v>
      </c>
      <c r="F51" s="33">
        <f t="shared" si="24"/>
        <v>0</v>
      </c>
      <c r="G51" s="33">
        <f t="shared" si="24"/>
        <v>15</v>
      </c>
      <c r="H51" s="17">
        <v>15</v>
      </c>
      <c r="I51" s="17"/>
      <c r="J51" s="17"/>
      <c r="K51" s="17"/>
      <c r="L51" s="33">
        <f t="shared" si="25"/>
        <v>5</v>
      </c>
      <c r="M51" s="94">
        <f t="shared" si="25"/>
        <v>5</v>
      </c>
      <c r="N51" s="18"/>
      <c r="O51" s="18"/>
      <c r="P51" s="18"/>
      <c r="Q51" s="18"/>
      <c r="R51" s="18"/>
      <c r="S51" s="18"/>
      <c r="T51" s="18"/>
      <c r="U51" s="18"/>
      <c r="V51" s="18"/>
      <c r="W51" s="18">
        <v>15</v>
      </c>
      <c r="X51" s="18">
        <v>5</v>
      </c>
      <c r="Y51" s="18">
        <v>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40"/>
      <c r="AM51" s="40"/>
      <c r="AN51" s="40">
        <v>1</v>
      </c>
      <c r="AO51" s="40"/>
      <c r="AP51" s="40"/>
      <c r="AQ51" s="40"/>
      <c r="AR51" s="18">
        <f t="shared" si="26"/>
        <v>0.8</v>
      </c>
      <c r="AS51" s="18">
        <v>1</v>
      </c>
      <c r="AT51" s="18"/>
      <c r="AU51" s="18">
        <f t="shared" si="27"/>
        <v>1</v>
      </c>
      <c r="AW51" s="32"/>
    </row>
    <row r="52" spans="1:49" s="9" customFormat="1" ht="33" customHeight="1" x14ac:dyDescent="0.25">
      <c r="A52" s="14" t="s">
        <v>8</v>
      </c>
      <c r="B52" s="15" t="s">
        <v>95</v>
      </c>
      <c r="C52" s="16" t="s">
        <v>59</v>
      </c>
      <c r="D52" s="94">
        <f t="shared" si="22"/>
        <v>25</v>
      </c>
      <c r="E52" s="94">
        <f t="shared" si="23"/>
        <v>20</v>
      </c>
      <c r="F52" s="33">
        <f t="shared" si="24"/>
        <v>0</v>
      </c>
      <c r="G52" s="33">
        <f t="shared" si="24"/>
        <v>15</v>
      </c>
      <c r="H52" s="17">
        <v>15</v>
      </c>
      <c r="I52" s="17"/>
      <c r="J52" s="17"/>
      <c r="K52" s="17"/>
      <c r="L52" s="33">
        <f t="shared" si="25"/>
        <v>5</v>
      </c>
      <c r="M52" s="94">
        <f t="shared" si="25"/>
        <v>5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15</v>
      </c>
      <c r="AB52" s="18">
        <v>5</v>
      </c>
      <c r="AC52" s="18">
        <v>5</v>
      </c>
      <c r="AD52" s="18"/>
      <c r="AE52" s="18"/>
      <c r="AF52" s="18"/>
      <c r="AG52" s="18"/>
      <c r="AH52" s="18"/>
      <c r="AI52" s="18"/>
      <c r="AJ52" s="18"/>
      <c r="AK52" s="18"/>
      <c r="AL52" s="40"/>
      <c r="AM52" s="40"/>
      <c r="AN52" s="40"/>
      <c r="AO52" s="40">
        <v>1</v>
      </c>
      <c r="AP52" s="40"/>
      <c r="AQ52" s="40"/>
      <c r="AR52" s="18">
        <f t="shared" si="26"/>
        <v>0.8</v>
      </c>
      <c r="AS52" s="18">
        <v>1</v>
      </c>
      <c r="AT52" s="18"/>
      <c r="AU52" s="18">
        <f t="shared" si="27"/>
        <v>1</v>
      </c>
      <c r="AW52" s="32"/>
    </row>
    <row r="53" spans="1:49" s="9" customFormat="1" x14ac:dyDescent="0.25">
      <c r="A53" s="14" t="s">
        <v>7</v>
      </c>
      <c r="B53" s="15" t="s">
        <v>140</v>
      </c>
      <c r="C53" s="21" t="s">
        <v>63</v>
      </c>
      <c r="D53" s="94">
        <f t="shared" si="22"/>
        <v>50</v>
      </c>
      <c r="E53" s="94">
        <f t="shared" si="23"/>
        <v>40</v>
      </c>
      <c r="F53" s="33">
        <f t="shared" si="24"/>
        <v>0</v>
      </c>
      <c r="G53" s="33">
        <f t="shared" si="24"/>
        <v>30</v>
      </c>
      <c r="H53" s="17">
        <v>30</v>
      </c>
      <c r="I53" s="17"/>
      <c r="J53" s="17"/>
      <c r="K53" s="17"/>
      <c r="L53" s="33">
        <f t="shared" si="25"/>
        <v>10</v>
      </c>
      <c r="M53" s="94">
        <f t="shared" si="25"/>
        <v>10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>
        <v>15</v>
      </c>
      <c r="AF53" s="18">
        <v>5</v>
      </c>
      <c r="AG53" s="18">
        <v>5</v>
      </c>
      <c r="AH53" s="18"/>
      <c r="AI53" s="18">
        <v>15</v>
      </c>
      <c r="AJ53" s="18">
        <v>5</v>
      </c>
      <c r="AK53" s="18">
        <v>5</v>
      </c>
      <c r="AL53" s="40"/>
      <c r="AM53" s="40"/>
      <c r="AN53" s="40"/>
      <c r="AO53" s="40"/>
      <c r="AP53" s="40">
        <v>1</v>
      </c>
      <c r="AQ53" s="40">
        <v>1</v>
      </c>
      <c r="AR53" s="18">
        <f t="shared" si="26"/>
        <v>1.6</v>
      </c>
      <c r="AS53" s="18">
        <v>2</v>
      </c>
      <c r="AT53" s="18"/>
      <c r="AU53" s="18">
        <f t="shared" si="27"/>
        <v>2</v>
      </c>
      <c r="AW53" s="32"/>
    </row>
    <row r="54" spans="1:49" s="9" customFormat="1" x14ac:dyDescent="0.25">
      <c r="A54" s="14" t="s">
        <v>6</v>
      </c>
      <c r="B54" s="15" t="s">
        <v>102</v>
      </c>
      <c r="C54" s="21" t="s">
        <v>61</v>
      </c>
      <c r="D54" s="94">
        <f t="shared" si="22"/>
        <v>125</v>
      </c>
      <c r="E54" s="94">
        <f t="shared" si="23"/>
        <v>65</v>
      </c>
      <c r="F54" s="33">
        <f t="shared" si="24"/>
        <v>0</v>
      </c>
      <c r="G54" s="33">
        <f t="shared" si="24"/>
        <v>45</v>
      </c>
      <c r="H54" s="17"/>
      <c r="I54" s="17">
        <v>45</v>
      </c>
      <c r="J54" s="17"/>
      <c r="K54" s="17"/>
      <c r="L54" s="33">
        <f t="shared" si="25"/>
        <v>20</v>
      </c>
      <c r="M54" s="94">
        <f t="shared" si="25"/>
        <v>60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>
        <v>15</v>
      </c>
      <c r="AF54" s="18">
        <v>10</v>
      </c>
      <c r="AG54" s="18">
        <v>25</v>
      </c>
      <c r="AH54" s="18"/>
      <c r="AI54" s="18">
        <v>30</v>
      </c>
      <c r="AJ54" s="18">
        <v>10</v>
      </c>
      <c r="AK54" s="18">
        <v>35</v>
      </c>
      <c r="AL54" s="40"/>
      <c r="AM54" s="40"/>
      <c r="AN54" s="40"/>
      <c r="AO54" s="40"/>
      <c r="AP54" s="40">
        <v>2</v>
      </c>
      <c r="AQ54" s="40">
        <v>3</v>
      </c>
      <c r="AR54" s="18">
        <f t="shared" si="26"/>
        <v>2.6</v>
      </c>
      <c r="AS54" s="18">
        <v>5</v>
      </c>
      <c r="AT54" s="18"/>
      <c r="AU54" s="18">
        <f t="shared" si="27"/>
        <v>5</v>
      </c>
      <c r="AW54" s="32"/>
    </row>
    <row r="55" spans="1:49" s="9" customFormat="1" ht="35.4" thickBot="1" x14ac:dyDescent="0.3">
      <c r="A55" s="14" t="s">
        <v>5</v>
      </c>
      <c r="B55" s="15" t="s">
        <v>103</v>
      </c>
      <c r="C55" s="16" t="s">
        <v>59</v>
      </c>
      <c r="D55" s="94">
        <f t="shared" si="22"/>
        <v>25</v>
      </c>
      <c r="E55" s="94">
        <f t="shared" si="23"/>
        <v>20</v>
      </c>
      <c r="F55" s="33">
        <f t="shared" si="24"/>
        <v>0</v>
      </c>
      <c r="G55" s="33">
        <f t="shared" si="24"/>
        <v>15</v>
      </c>
      <c r="H55" s="17"/>
      <c r="I55" s="17">
        <v>15</v>
      </c>
      <c r="J55" s="17"/>
      <c r="K55" s="17"/>
      <c r="L55" s="33">
        <f t="shared" si="25"/>
        <v>5</v>
      </c>
      <c r="M55" s="94">
        <f t="shared" si="25"/>
        <v>5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15</v>
      </c>
      <c r="AB55" s="18">
        <v>5</v>
      </c>
      <c r="AC55" s="18">
        <v>5</v>
      </c>
      <c r="AD55" s="18"/>
      <c r="AE55" s="18"/>
      <c r="AF55" s="18"/>
      <c r="AG55" s="18"/>
      <c r="AH55" s="18"/>
      <c r="AI55" s="18"/>
      <c r="AJ55" s="18"/>
      <c r="AK55" s="18"/>
      <c r="AL55" s="40"/>
      <c r="AM55" s="40"/>
      <c r="AN55" s="40"/>
      <c r="AO55" s="40">
        <v>1</v>
      </c>
      <c r="AP55" s="40"/>
      <c r="AQ55" s="40"/>
      <c r="AR55" s="18">
        <f t="shared" si="26"/>
        <v>0.8</v>
      </c>
      <c r="AS55" s="18">
        <v>1</v>
      </c>
      <c r="AT55" s="18"/>
      <c r="AU55" s="18">
        <f t="shared" si="27"/>
        <v>1</v>
      </c>
      <c r="AW55" s="32"/>
    </row>
    <row r="56" spans="1:49" s="13" customFormat="1" ht="75" customHeight="1" thickBot="1" x14ac:dyDescent="0.3">
      <c r="A56" s="11" t="s">
        <v>51</v>
      </c>
      <c r="B56" s="12" t="s">
        <v>105</v>
      </c>
      <c r="C56" s="11"/>
      <c r="D56" s="37">
        <f>SUM(D57:D57)</f>
        <v>275</v>
      </c>
      <c r="E56" s="37">
        <f>SUM(E57:E57)</f>
        <v>185</v>
      </c>
      <c r="F56" s="37">
        <f>SUM(F57:F57)</f>
        <v>0</v>
      </c>
      <c r="G56" s="37">
        <f t="shared" ref="G56:M56" si="28">SUM(G57:G57)</f>
        <v>135</v>
      </c>
      <c r="H56" s="37">
        <f t="shared" si="28"/>
        <v>135</v>
      </c>
      <c r="I56" s="37">
        <f t="shared" si="28"/>
        <v>0</v>
      </c>
      <c r="J56" s="37">
        <f t="shared" si="28"/>
        <v>0</v>
      </c>
      <c r="K56" s="37">
        <f t="shared" si="28"/>
        <v>0</v>
      </c>
      <c r="L56" s="37">
        <f t="shared" si="28"/>
        <v>50</v>
      </c>
      <c r="M56" s="37">
        <f t="shared" si="28"/>
        <v>90</v>
      </c>
      <c r="N56" s="37">
        <f t="shared" ref="N56:V56" si="29">SUM(N57:N57)</f>
        <v>0</v>
      </c>
      <c r="O56" s="37">
        <f t="shared" si="29"/>
        <v>0</v>
      </c>
      <c r="P56" s="37">
        <f t="shared" si="29"/>
        <v>0</v>
      </c>
      <c r="Q56" s="37">
        <f t="shared" si="29"/>
        <v>0</v>
      </c>
      <c r="R56" s="37">
        <f t="shared" si="29"/>
        <v>0</v>
      </c>
      <c r="S56" s="37">
        <f t="shared" si="29"/>
        <v>0</v>
      </c>
      <c r="T56" s="37">
        <f t="shared" si="29"/>
        <v>0</v>
      </c>
      <c r="U56" s="37">
        <f t="shared" si="29"/>
        <v>0</v>
      </c>
      <c r="V56" s="37">
        <f t="shared" si="29"/>
        <v>0</v>
      </c>
      <c r="W56" s="37">
        <f t="shared" ref="W56:AU56" si="30">SUM(W57:W57)</f>
        <v>30</v>
      </c>
      <c r="X56" s="47">
        <f t="shared" si="30"/>
        <v>10</v>
      </c>
      <c r="Y56" s="47">
        <f t="shared" si="30"/>
        <v>10</v>
      </c>
      <c r="Z56" s="47">
        <f t="shared" si="30"/>
        <v>0</v>
      </c>
      <c r="AA56" s="47">
        <f t="shared" si="30"/>
        <v>30</v>
      </c>
      <c r="AB56" s="47">
        <f t="shared" si="30"/>
        <v>10</v>
      </c>
      <c r="AC56" s="47">
        <f t="shared" si="30"/>
        <v>10</v>
      </c>
      <c r="AD56" s="47">
        <f t="shared" si="30"/>
        <v>0</v>
      </c>
      <c r="AE56" s="47">
        <f t="shared" si="30"/>
        <v>30</v>
      </c>
      <c r="AF56" s="47">
        <f t="shared" si="30"/>
        <v>10</v>
      </c>
      <c r="AG56" s="47">
        <f t="shared" si="30"/>
        <v>35</v>
      </c>
      <c r="AH56" s="47">
        <f t="shared" si="30"/>
        <v>0</v>
      </c>
      <c r="AI56" s="47">
        <f t="shared" si="30"/>
        <v>45</v>
      </c>
      <c r="AJ56" s="47">
        <f t="shared" si="30"/>
        <v>20</v>
      </c>
      <c r="AK56" s="47">
        <f t="shared" si="30"/>
        <v>35</v>
      </c>
      <c r="AL56" s="38">
        <f t="shared" si="30"/>
        <v>0</v>
      </c>
      <c r="AM56" s="38">
        <f t="shared" si="30"/>
        <v>0</v>
      </c>
      <c r="AN56" s="38">
        <f t="shared" si="30"/>
        <v>2</v>
      </c>
      <c r="AO56" s="38">
        <f t="shared" si="30"/>
        <v>2</v>
      </c>
      <c r="AP56" s="38">
        <f t="shared" si="30"/>
        <v>3</v>
      </c>
      <c r="AQ56" s="38">
        <f t="shared" si="30"/>
        <v>4</v>
      </c>
      <c r="AR56" s="38">
        <v>7</v>
      </c>
      <c r="AS56" s="38">
        <f t="shared" si="30"/>
        <v>11</v>
      </c>
      <c r="AT56" s="38">
        <f t="shared" si="30"/>
        <v>0</v>
      </c>
      <c r="AU56" s="38">
        <f t="shared" si="30"/>
        <v>11</v>
      </c>
      <c r="AW56" s="32"/>
    </row>
    <row r="57" spans="1:49" s="9" customFormat="1" ht="35.4" thickBot="1" x14ac:dyDescent="0.3">
      <c r="A57" s="14" t="s">
        <v>10</v>
      </c>
      <c r="B57" s="15" t="s">
        <v>88</v>
      </c>
      <c r="C57" s="16" t="s">
        <v>61</v>
      </c>
      <c r="D57" s="94">
        <f>SUM(E57,M57)</f>
        <v>275</v>
      </c>
      <c r="E57" s="94">
        <f>SUM(F57:G57,L57)</f>
        <v>185</v>
      </c>
      <c r="F57" s="33">
        <f>SUM(N57,R57,V57,Z57,AD57,AH57)</f>
        <v>0</v>
      </c>
      <c r="G57" s="33">
        <f>SUM(O57,S57,W57,AA57,AE57,AI57)</f>
        <v>135</v>
      </c>
      <c r="H57" s="17">
        <v>135</v>
      </c>
      <c r="I57" s="17"/>
      <c r="J57" s="17"/>
      <c r="K57" s="17"/>
      <c r="L57" s="33">
        <f>SUM(P57,T57,X57,AB57,AF57,AJ57)</f>
        <v>50</v>
      </c>
      <c r="M57" s="94">
        <f>SUM(Q57,U57,Y57,AC57,AG57,AK57)</f>
        <v>90</v>
      </c>
      <c r="N57" s="18"/>
      <c r="O57" s="18"/>
      <c r="P57" s="18"/>
      <c r="Q57" s="18"/>
      <c r="R57" s="18"/>
      <c r="S57" s="18"/>
      <c r="T57" s="18"/>
      <c r="U57" s="18"/>
      <c r="V57" s="18" t="s">
        <v>108</v>
      </c>
      <c r="W57" s="18">
        <v>30</v>
      </c>
      <c r="X57" s="18">
        <v>10</v>
      </c>
      <c r="Y57" s="18">
        <v>10</v>
      </c>
      <c r="Z57" s="18"/>
      <c r="AA57" s="18">
        <v>30</v>
      </c>
      <c r="AB57" s="18">
        <v>10</v>
      </c>
      <c r="AC57" s="18">
        <v>10</v>
      </c>
      <c r="AD57" s="18"/>
      <c r="AE57" s="18">
        <v>30</v>
      </c>
      <c r="AF57" s="18">
        <v>10</v>
      </c>
      <c r="AG57" s="18">
        <v>35</v>
      </c>
      <c r="AH57" s="18"/>
      <c r="AI57" s="18">
        <v>45</v>
      </c>
      <c r="AJ57" s="18">
        <v>20</v>
      </c>
      <c r="AK57" s="18">
        <v>35</v>
      </c>
      <c r="AL57" s="40"/>
      <c r="AM57" s="40"/>
      <c r="AN57" s="40">
        <v>2</v>
      </c>
      <c r="AO57" s="40">
        <v>2</v>
      </c>
      <c r="AP57" s="40">
        <v>3</v>
      </c>
      <c r="AQ57" s="40">
        <v>4</v>
      </c>
      <c r="AR57" s="18">
        <f>E57/25</f>
        <v>7.4</v>
      </c>
      <c r="AS57" s="18">
        <v>11</v>
      </c>
      <c r="AT57" s="18"/>
      <c r="AU57" s="18">
        <f>SUM(AL57:AQ57)</f>
        <v>11</v>
      </c>
      <c r="AW57" s="32"/>
    </row>
    <row r="58" spans="1:49" s="13" customFormat="1" ht="75" customHeight="1" thickBot="1" x14ac:dyDescent="0.3">
      <c r="A58" s="11" t="s">
        <v>92</v>
      </c>
      <c r="B58" s="12" t="s">
        <v>106</v>
      </c>
      <c r="C58" s="11"/>
      <c r="D58" s="37">
        <f t="shared" ref="D58:AU58" si="31">SUM(D59:D64)</f>
        <v>275</v>
      </c>
      <c r="E58" s="37">
        <f t="shared" si="31"/>
        <v>185</v>
      </c>
      <c r="F58" s="37">
        <f t="shared" si="31"/>
        <v>0</v>
      </c>
      <c r="G58" s="37">
        <f t="shared" si="31"/>
        <v>135</v>
      </c>
      <c r="H58" s="37">
        <f t="shared" si="31"/>
        <v>135</v>
      </c>
      <c r="I58" s="37">
        <f t="shared" si="31"/>
        <v>0</v>
      </c>
      <c r="J58" s="37">
        <f t="shared" si="31"/>
        <v>0</v>
      </c>
      <c r="K58" s="37">
        <f t="shared" si="31"/>
        <v>0</v>
      </c>
      <c r="L58" s="37">
        <f t="shared" si="31"/>
        <v>50</v>
      </c>
      <c r="M58" s="37">
        <f t="shared" si="31"/>
        <v>90</v>
      </c>
      <c r="N58" s="37">
        <f t="shared" si="31"/>
        <v>0</v>
      </c>
      <c r="O58" s="37">
        <f t="shared" si="31"/>
        <v>0</v>
      </c>
      <c r="P58" s="37">
        <f t="shared" si="31"/>
        <v>0</v>
      </c>
      <c r="Q58" s="37">
        <f t="shared" si="31"/>
        <v>0</v>
      </c>
      <c r="R58" s="37">
        <f t="shared" si="31"/>
        <v>0</v>
      </c>
      <c r="S58" s="37">
        <f t="shared" si="31"/>
        <v>0</v>
      </c>
      <c r="T58" s="37">
        <f t="shared" si="31"/>
        <v>0</v>
      </c>
      <c r="U58" s="37">
        <f t="shared" si="31"/>
        <v>0</v>
      </c>
      <c r="V58" s="37">
        <f t="shared" si="31"/>
        <v>0</v>
      </c>
      <c r="W58" s="37">
        <f t="shared" si="31"/>
        <v>30</v>
      </c>
      <c r="X58" s="37">
        <f t="shared" si="31"/>
        <v>10</v>
      </c>
      <c r="Y58" s="37">
        <f t="shared" si="31"/>
        <v>10</v>
      </c>
      <c r="Z58" s="37">
        <f t="shared" si="31"/>
        <v>0</v>
      </c>
      <c r="AA58" s="37">
        <f t="shared" si="31"/>
        <v>30</v>
      </c>
      <c r="AB58" s="37">
        <f t="shared" si="31"/>
        <v>10</v>
      </c>
      <c r="AC58" s="37">
        <f t="shared" si="31"/>
        <v>10</v>
      </c>
      <c r="AD58" s="37">
        <f t="shared" si="31"/>
        <v>0</v>
      </c>
      <c r="AE58" s="37">
        <f t="shared" si="31"/>
        <v>45</v>
      </c>
      <c r="AF58" s="37">
        <f t="shared" si="31"/>
        <v>15</v>
      </c>
      <c r="AG58" s="37">
        <f t="shared" si="31"/>
        <v>15</v>
      </c>
      <c r="AH58" s="37">
        <f t="shared" si="31"/>
        <v>0</v>
      </c>
      <c r="AI58" s="37">
        <f t="shared" si="31"/>
        <v>30</v>
      </c>
      <c r="AJ58" s="37">
        <f t="shared" si="31"/>
        <v>15</v>
      </c>
      <c r="AK58" s="37">
        <f t="shared" si="31"/>
        <v>55</v>
      </c>
      <c r="AL58" s="38">
        <f t="shared" si="31"/>
        <v>0</v>
      </c>
      <c r="AM58" s="38">
        <f t="shared" si="31"/>
        <v>0</v>
      </c>
      <c r="AN58" s="38">
        <f t="shared" si="31"/>
        <v>2</v>
      </c>
      <c r="AO58" s="38">
        <f t="shared" si="31"/>
        <v>2</v>
      </c>
      <c r="AP58" s="38">
        <f t="shared" si="31"/>
        <v>3</v>
      </c>
      <c r="AQ58" s="38">
        <f t="shared" si="31"/>
        <v>4</v>
      </c>
      <c r="AR58" s="38">
        <v>7</v>
      </c>
      <c r="AS58" s="38">
        <f>SUM(AS59:AS64)</f>
        <v>11</v>
      </c>
      <c r="AT58" s="38">
        <f t="shared" si="31"/>
        <v>0</v>
      </c>
      <c r="AU58" s="38">
        <f t="shared" si="31"/>
        <v>11</v>
      </c>
      <c r="AW58" s="32"/>
    </row>
    <row r="59" spans="1:49" s="9" customFormat="1" x14ac:dyDescent="0.25">
      <c r="A59" s="14" t="s">
        <v>10</v>
      </c>
      <c r="B59" s="15" t="s">
        <v>93</v>
      </c>
      <c r="C59" s="16" t="s">
        <v>64</v>
      </c>
      <c r="D59" s="94">
        <f t="shared" ref="D59:D64" si="32">SUM(E59,M59)</f>
        <v>25</v>
      </c>
      <c r="E59" s="94">
        <f t="shared" ref="E59:E64" si="33">SUM(F59:G59,L59)</f>
        <v>20</v>
      </c>
      <c r="F59" s="33">
        <f>SUM(N59,R59,V59,Z59,AD59,AH59)</f>
        <v>0</v>
      </c>
      <c r="G59" s="33">
        <f>SUM(O59,S59,W59,AA59,AE59,AI59)</f>
        <v>15</v>
      </c>
      <c r="H59" s="17">
        <v>15</v>
      </c>
      <c r="I59" s="17"/>
      <c r="J59" s="17"/>
      <c r="K59" s="17"/>
      <c r="L59" s="33">
        <f>SUM(P59,T59,X59,AB59,AF59,AJ59)</f>
        <v>5</v>
      </c>
      <c r="M59" s="94">
        <f>SUM(Q59,U59,Y59,AC59,AG59,AK59)</f>
        <v>5</v>
      </c>
      <c r="N59" s="18"/>
      <c r="O59" s="18"/>
      <c r="P59" s="18"/>
      <c r="Q59" s="18"/>
      <c r="R59" s="18"/>
      <c r="S59" s="18"/>
      <c r="T59" s="18"/>
      <c r="U59" s="18"/>
      <c r="V59" s="18"/>
      <c r="W59" s="18">
        <v>15</v>
      </c>
      <c r="X59" s="18">
        <v>5</v>
      </c>
      <c r="Y59" s="18">
        <v>5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40"/>
      <c r="AM59" s="40"/>
      <c r="AN59" s="40">
        <v>1</v>
      </c>
      <c r="AO59" s="40"/>
      <c r="AP59" s="40"/>
      <c r="AQ59" s="40"/>
      <c r="AR59" s="18">
        <f t="shared" ref="AR59:AR64" si="34">E59/25</f>
        <v>0.8</v>
      </c>
      <c r="AS59" s="18">
        <v>1</v>
      </c>
      <c r="AT59" s="18"/>
      <c r="AU59" s="18">
        <f t="shared" ref="AU59:AU64" si="35">SUM(AL59:AQ59)</f>
        <v>1</v>
      </c>
      <c r="AW59" s="32"/>
    </row>
    <row r="60" spans="1:49" s="9" customFormat="1" x14ac:dyDescent="0.25">
      <c r="A60" s="14" t="s">
        <v>9</v>
      </c>
      <c r="B60" s="20" t="s">
        <v>94</v>
      </c>
      <c r="C60" s="21" t="s">
        <v>64</v>
      </c>
      <c r="D60" s="94">
        <f t="shared" si="32"/>
        <v>25</v>
      </c>
      <c r="E60" s="94">
        <f t="shared" si="33"/>
        <v>20</v>
      </c>
      <c r="F60" s="33">
        <f t="shared" ref="F60:G64" si="36">SUM(N60,R60,V60,Z60,AD60,AH60)</f>
        <v>0</v>
      </c>
      <c r="G60" s="33">
        <f t="shared" si="36"/>
        <v>15</v>
      </c>
      <c r="H60" s="22">
        <v>15</v>
      </c>
      <c r="I60" s="22"/>
      <c r="J60" s="22"/>
      <c r="K60" s="22"/>
      <c r="L60" s="33">
        <f t="shared" ref="L60:M64" si="37">SUM(P60,T60,X60,AB60,AF60,AJ60)</f>
        <v>5</v>
      </c>
      <c r="M60" s="94">
        <f t="shared" si="37"/>
        <v>5</v>
      </c>
      <c r="N60" s="23"/>
      <c r="O60" s="23"/>
      <c r="P60" s="23"/>
      <c r="Q60" s="23"/>
      <c r="R60" s="23"/>
      <c r="S60" s="23"/>
      <c r="T60" s="23"/>
      <c r="U60" s="23"/>
      <c r="V60" s="23"/>
      <c r="W60" s="23">
        <v>15</v>
      </c>
      <c r="X60" s="23">
        <v>5</v>
      </c>
      <c r="Y60" s="23">
        <v>5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40"/>
      <c r="AM60" s="40"/>
      <c r="AN60" s="40">
        <v>1</v>
      </c>
      <c r="AO60" s="40"/>
      <c r="AP60" s="40"/>
      <c r="AQ60" s="40"/>
      <c r="AR60" s="18">
        <f t="shared" si="34"/>
        <v>0.8</v>
      </c>
      <c r="AS60" s="18">
        <v>1</v>
      </c>
      <c r="AT60" s="18"/>
      <c r="AU60" s="18">
        <f t="shared" si="35"/>
        <v>1</v>
      </c>
    </row>
    <row r="61" spans="1:49" s="9" customFormat="1" x14ac:dyDescent="0.25">
      <c r="A61" s="14" t="s">
        <v>8</v>
      </c>
      <c r="B61" s="20" t="s">
        <v>146</v>
      </c>
      <c r="C61" s="21" t="s">
        <v>59</v>
      </c>
      <c r="D61" s="94">
        <f t="shared" si="32"/>
        <v>25</v>
      </c>
      <c r="E61" s="94">
        <f t="shared" si="33"/>
        <v>20</v>
      </c>
      <c r="F61" s="33">
        <f t="shared" si="36"/>
        <v>0</v>
      </c>
      <c r="G61" s="33">
        <f t="shared" si="36"/>
        <v>15</v>
      </c>
      <c r="H61" s="22">
        <v>15</v>
      </c>
      <c r="I61" s="22"/>
      <c r="J61" s="22"/>
      <c r="K61" s="22"/>
      <c r="L61" s="33">
        <f t="shared" si="37"/>
        <v>5</v>
      </c>
      <c r="M61" s="94">
        <f t="shared" si="37"/>
        <v>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15</v>
      </c>
      <c r="AB61" s="23">
        <v>5</v>
      </c>
      <c r="AC61" s="23">
        <v>5</v>
      </c>
      <c r="AD61" s="23"/>
      <c r="AE61" s="23"/>
      <c r="AF61" s="23"/>
      <c r="AG61" s="23"/>
      <c r="AH61" s="23"/>
      <c r="AI61" s="23"/>
      <c r="AJ61" s="23"/>
      <c r="AK61" s="23"/>
      <c r="AL61" s="40"/>
      <c r="AM61" s="40"/>
      <c r="AN61" s="40"/>
      <c r="AO61" s="40">
        <v>1</v>
      </c>
      <c r="AP61" s="40"/>
      <c r="AQ61" s="40"/>
      <c r="AR61" s="18">
        <f t="shared" si="34"/>
        <v>0.8</v>
      </c>
      <c r="AS61" s="18">
        <v>1</v>
      </c>
      <c r="AT61" s="18"/>
      <c r="AU61" s="18">
        <f t="shared" si="35"/>
        <v>1</v>
      </c>
    </row>
    <row r="62" spans="1:49" s="9" customFormat="1" x14ac:dyDescent="0.25">
      <c r="A62" s="14" t="s">
        <v>7</v>
      </c>
      <c r="B62" s="20" t="s">
        <v>95</v>
      </c>
      <c r="C62" s="21" t="s">
        <v>61</v>
      </c>
      <c r="D62" s="94">
        <f t="shared" si="32"/>
        <v>100</v>
      </c>
      <c r="E62" s="94">
        <f t="shared" si="33"/>
        <v>45</v>
      </c>
      <c r="F62" s="33">
        <f t="shared" si="36"/>
        <v>0</v>
      </c>
      <c r="G62" s="33">
        <f t="shared" si="36"/>
        <v>30</v>
      </c>
      <c r="H62" s="22">
        <v>30</v>
      </c>
      <c r="I62" s="22"/>
      <c r="J62" s="22"/>
      <c r="K62" s="22"/>
      <c r="L62" s="33">
        <f t="shared" si="37"/>
        <v>15</v>
      </c>
      <c r="M62" s="94">
        <f t="shared" si="37"/>
        <v>55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30</v>
      </c>
      <c r="AJ62" s="23">
        <v>15</v>
      </c>
      <c r="AK62" s="23">
        <v>55</v>
      </c>
      <c r="AL62" s="40"/>
      <c r="AM62" s="40"/>
      <c r="AN62" s="40"/>
      <c r="AO62" s="40"/>
      <c r="AP62" s="40"/>
      <c r="AQ62" s="40">
        <v>4</v>
      </c>
      <c r="AR62" s="18">
        <f t="shared" si="34"/>
        <v>1.8</v>
      </c>
      <c r="AS62" s="18">
        <v>4</v>
      </c>
      <c r="AT62" s="18"/>
      <c r="AU62" s="18">
        <f t="shared" si="35"/>
        <v>4</v>
      </c>
    </row>
    <row r="63" spans="1:49" s="9" customFormat="1" x14ac:dyDescent="0.25">
      <c r="A63" s="14" t="s">
        <v>6</v>
      </c>
      <c r="B63" s="20" t="s">
        <v>96</v>
      </c>
      <c r="C63" s="21" t="s">
        <v>58</v>
      </c>
      <c r="D63" s="94">
        <f t="shared" si="32"/>
        <v>25</v>
      </c>
      <c r="E63" s="94">
        <f t="shared" si="33"/>
        <v>20</v>
      </c>
      <c r="F63" s="33">
        <f t="shared" si="36"/>
        <v>0</v>
      </c>
      <c r="G63" s="33">
        <f t="shared" si="36"/>
        <v>15</v>
      </c>
      <c r="H63" s="22">
        <v>15</v>
      </c>
      <c r="I63" s="22"/>
      <c r="J63" s="22"/>
      <c r="K63" s="22"/>
      <c r="L63" s="33">
        <f t="shared" si="37"/>
        <v>5</v>
      </c>
      <c r="M63" s="94">
        <f t="shared" si="37"/>
        <v>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>
        <v>15</v>
      </c>
      <c r="AF63" s="23">
        <v>5</v>
      </c>
      <c r="AG63" s="23">
        <v>5</v>
      </c>
      <c r="AH63" s="23"/>
      <c r="AI63" s="23"/>
      <c r="AJ63" s="23"/>
      <c r="AK63" s="23"/>
      <c r="AL63" s="40"/>
      <c r="AM63" s="40"/>
      <c r="AN63" s="40"/>
      <c r="AO63" s="40"/>
      <c r="AP63" s="40">
        <v>1</v>
      </c>
      <c r="AQ63" s="40"/>
      <c r="AR63" s="18">
        <f t="shared" si="34"/>
        <v>0.8</v>
      </c>
      <c r="AS63" s="18">
        <v>1</v>
      </c>
      <c r="AT63" s="18"/>
      <c r="AU63" s="18">
        <f t="shared" si="35"/>
        <v>1</v>
      </c>
    </row>
    <row r="64" spans="1:49" s="9" customFormat="1" ht="35.4" thickBot="1" x14ac:dyDescent="0.3">
      <c r="A64" s="14" t="s">
        <v>5</v>
      </c>
      <c r="B64" s="20" t="s">
        <v>141</v>
      </c>
      <c r="C64" s="21" t="s">
        <v>58</v>
      </c>
      <c r="D64" s="94">
        <f t="shared" si="32"/>
        <v>75</v>
      </c>
      <c r="E64" s="94">
        <f t="shared" si="33"/>
        <v>60</v>
      </c>
      <c r="F64" s="33">
        <f t="shared" si="36"/>
        <v>0</v>
      </c>
      <c r="G64" s="33">
        <f t="shared" si="36"/>
        <v>45</v>
      </c>
      <c r="H64" s="22">
        <v>45</v>
      </c>
      <c r="I64" s="22"/>
      <c r="J64" s="22"/>
      <c r="K64" s="22"/>
      <c r="L64" s="33">
        <f t="shared" si="37"/>
        <v>15</v>
      </c>
      <c r="M64" s="94">
        <f t="shared" si="37"/>
        <v>15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15</v>
      </c>
      <c r="AB64" s="23">
        <v>5</v>
      </c>
      <c r="AC64" s="23">
        <v>5</v>
      </c>
      <c r="AD64" s="23"/>
      <c r="AE64" s="23">
        <v>30</v>
      </c>
      <c r="AF64" s="23">
        <v>10</v>
      </c>
      <c r="AG64" s="23">
        <v>10</v>
      </c>
      <c r="AH64" s="23"/>
      <c r="AI64" s="23"/>
      <c r="AJ64" s="23"/>
      <c r="AK64" s="23"/>
      <c r="AL64" s="40"/>
      <c r="AM64" s="40"/>
      <c r="AN64" s="40"/>
      <c r="AO64" s="40">
        <v>1</v>
      </c>
      <c r="AP64" s="40">
        <v>2</v>
      </c>
      <c r="AQ64" s="40"/>
      <c r="AR64" s="18">
        <f t="shared" si="34"/>
        <v>2.4</v>
      </c>
      <c r="AS64" s="18">
        <v>3</v>
      </c>
      <c r="AT64" s="18"/>
      <c r="AU64" s="18">
        <f t="shared" si="35"/>
        <v>3</v>
      </c>
    </row>
    <row r="65" spans="1:49" s="13" customFormat="1" ht="75" customHeight="1" thickBot="1" x14ac:dyDescent="0.3">
      <c r="A65" s="11" t="s">
        <v>98</v>
      </c>
      <c r="B65" s="12" t="s">
        <v>127</v>
      </c>
      <c r="C65" s="11"/>
      <c r="D65" s="37">
        <f t="shared" ref="D65:AU65" si="38">SUM(D66:D69)</f>
        <v>275</v>
      </c>
      <c r="E65" s="37">
        <f t="shared" si="38"/>
        <v>185</v>
      </c>
      <c r="F65" s="37">
        <f t="shared" si="38"/>
        <v>0</v>
      </c>
      <c r="G65" s="37">
        <f t="shared" si="38"/>
        <v>135</v>
      </c>
      <c r="H65" s="37">
        <f t="shared" si="38"/>
        <v>135</v>
      </c>
      <c r="I65" s="37">
        <f t="shared" si="38"/>
        <v>0</v>
      </c>
      <c r="J65" s="37">
        <f t="shared" si="38"/>
        <v>0</v>
      </c>
      <c r="K65" s="37">
        <f t="shared" si="38"/>
        <v>0</v>
      </c>
      <c r="L65" s="37">
        <f t="shared" si="38"/>
        <v>50</v>
      </c>
      <c r="M65" s="37">
        <f t="shared" si="38"/>
        <v>90</v>
      </c>
      <c r="N65" s="37">
        <f t="shared" si="38"/>
        <v>0</v>
      </c>
      <c r="O65" s="37">
        <f t="shared" si="38"/>
        <v>0</v>
      </c>
      <c r="P65" s="37">
        <f t="shared" si="38"/>
        <v>0</v>
      </c>
      <c r="Q65" s="37">
        <f t="shared" si="38"/>
        <v>0</v>
      </c>
      <c r="R65" s="37">
        <f t="shared" si="38"/>
        <v>0</v>
      </c>
      <c r="S65" s="37">
        <f t="shared" si="38"/>
        <v>0</v>
      </c>
      <c r="T65" s="37">
        <f t="shared" si="38"/>
        <v>0</v>
      </c>
      <c r="U65" s="37">
        <f t="shared" si="38"/>
        <v>0</v>
      </c>
      <c r="V65" s="37">
        <f t="shared" si="38"/>
        <v>0</v>
      </c>
      <c r="W65" s="37">
        <f t="shared" si="38"/>
        <v>30</v>
      </c>
      <c r="X65" s="37">
        <f t="shared" si="38"/>
        <v>10</v>
      </c>
      <c r="Y65" s="37">
        <f t="shared" si="38"/>
        <v>10</v>
      </c>
      <c r="Z65" s="37">
        <f t="shared" si="38"/>
        <v>0</v>
      </c>
      <c r="AA65" s="37">
        <f t="shared" si="38"/>
        <v>30</v>
      </c>
      <c r="AB65" s="37">
        <f t="shared" si="38"/>
        <v>10</v>
      </c>
      <c r="AC65" s="37">
        <f t="shared" si="38"/>
        <v>10</v>
      </c>
      <c r="AD65" s="37">
        <f t="shared" si="38"/>
        <v>0</v>
      </c>
      <c r="AE65" s="37">
        <f t="shared" si="38"/>
        <v>15</v>
      </c>
      <c r="AF65" s="37">
        <f t="shared" si="38"/>
        <v>10</v>
      </c>
      <c r="AG65" s="37">
        <f t="shared" si="38"/>
        <v>25</v>
      </c>
      <c r="AH65" s="37">
        <f t="shared" si="38"/>
        <v>0</v>
      </c>
      <c r="AI65" s="37">
        <f t="shared" si="38"/>
        <v>60</v>
      </c>
      <c r="AJ65" s="37">
        <f t="shared" si="38"/>
        <v>20</v>
      </c>
      <c r="AK65" s="37">
        <f t="shared" si="38"/>
        <v>45</v>
      </c>
      <c r="AL65" s="38">
        <f t="shared" si="38"/>
        <v>0</v>
      </c>
      <c r="AM65" s="38">
        <f t="shared" si="38"/>
        <v>0</v>
      </c>
      <c r="AN65" s="38">
        <f t="shared" si="38"/>
        <v>2</v>
      </c>
      <c r="AO65" s="38">
        <f t="shared" si="38"/>
        <v>2</v>
      </c>
      <c r="AP65" s="38">
        <f t="shared" si="38"/>
        <v>2</v>
      </c>
      <c r="AQ65" s="38">
        <f t="shared" si="38"/>
        <v>5</v>
      </c>
      <c r="AR65" s="37">
        <v>7</v>
      </c>
      <c r="AS65" s="37">
        <f t="shared" si="38"/>
        <v>11</v>
      </c>
      <c r="AT65" s="37">
        <f t="shared" si="38"/>
        <v>0</v>
      </c>
      <c r="AU65" s="37">
        <f t="shared" si="38"/>
        <v>11</v>
      </c>
      <c r="AW65" s="32"/>
    </row>
    <row r="66" spans="1:49" s="9" customFormat="1" x14ac:dyDescent="0.25">
      <c r="A66" s="54" t="s">
        <v>10</v>
      </c>
      <c r="B66" s="55" t="s">
        <v>139</v>
      </c>
      <c r="C66" s="56" t="s">
        <v>61</v>
      </c>
      <c r="D66" s="57">
        <f>SUM(E66,M66)</f>
        <v>175</v>
      </c>
      <c r="E66" s="57">
        <f>SUM(F66:G66,L66)</f>
        <v>105</v>
      </c>
      <c r="F66" s="58">
        <f t="shared" ref="F66:G69" si="39">SUM(N66,R66,V66,Z66,AD66,AH66)</f>
        <v>0</v>
      </c>
      <c r="G66" s="58">
        <f t="shared" si="39"/>
        <v>75</v>
      </c>
      <c r="H66" s="59">
        <v>75</v>
      </c>
      <c r="I66" s="59"/>
      <c r="J66" s="59"/>
      <c r="K66" s="59"/>
      <c r="L66" s="58">
        <f t="shared" ref="L66:M68" si="40">SUM(P66,T66,X66,AB66,AF66,AJ66)</f>
        <v>30</v>
      </c>
      <c r="M66" s="57">
        <f t="shared" si="40"/>
        <v>70</v>
      </c>
      <c r="N66" s="60"/>
      <c r="O66" s="60"/>
      <c r="P66" s="60"/>
      <c r="Q66" s="60"/>
      <c r="R66" s="60"/>
      <c r="S66" s="60"/>
      <c r="T66" s="60"/>
      <c r="U66" s="60"/>
      <c r="V66" s="60"/>
      <c r="W66" s="60">
        <v>15</v>
      </c>
      <c r="X66" s="60">
        <v>5</v>
      </c>
      <c r="Y66" s="60">
        <v>5</v>
      </c>
      <c r="Z66" s="60"/>
      <c r="AA66" s="60">
        <v>15</v>
      </c>
      <c r="AB66" s="60">
        <v>5</v>
      </c>
      <c r="AC66" s="60">
        <v>5</v>
      </c>
      <c r="AD66" s="60"/>
      <c r="AE66" s="60">
        <v>15</v>
      </c>
      <c r="AF66" s="60">
        <v>10</v>
      </c>
      <c r="AG66" s="60">
        <v>25</v>
      </c>
      <c r="AH66" s="60"/>
      <c r="AI66" s="60">
        <v>30</v>
      </c>
      <c r="AJ66" s="60">
        <v>10</v>
      </c>
      <c r="AK66" s="60">
        <v>35</v>
      </c>
      <c r="AL66" s="61"/>
      <c r="AM66" s="61"/>
      <c r="AN66" s="61">
        <v>1</v>
      </c>
      <c r="AO66" s="61">
        <v>1</v>
      </c>
      <c r="AP66" s="61">
        <v>2</v>
      </c>
      <c r="AQ66" s="61">
        <v>3</v>
      </c>
      <c r="AR66" s="60">
        <f>E66/25</f>
        <v>4.2</v>
      </c>
      <c r="AS66" s="60">
        <v>7</v>
      </c>
      <c r="AT66" s="60"/>
      <c r="AU66" s="60">
        <f>SUM(AL66:AQ66)</f>
        <v>7</v>
      </c>
      <c r="AW66" s="32"/>
    </row>
    <row r="67" spans="1:49" s="9" customFormat="1" x14ac:dyDescent="0.25">
      <c r="A67" s="54" t="s">
        <v>9</v>
      </c>
      <c r="B67" s="69" t="s">
        <v>128</v>
      </c>
      <c r="C67" s="70" t="s">
        <v>63</v>
      </c>
      <c r="D67" s="57">
        <f>SUM(E67,M67)</f>
        <v>50</v>
      </c>
      <c r="E67" s="57">
        <f>SUM(F67:G67,L67)</f>
        <v>40</v>
      </c>
      <c r="F67" s="58">
        <f t="shared" si="39"/>
        <v>0</v>
      </c>
      <c r="G67" s="58">
        <f t="shared" si="39"/>
        <v>30</v>
      </c>
      <c r="H67" s="71">
        <v>30</v>
      </c>
      <c r="I67" s="71"/>
      <c r="J67" s="71"/>
      <c r="K67" s="71"/>
      <c r="L67" s="58">
        <f t="shared" si="40"/>
        <v>10</v>
      </c>
      <c r="M67" s="57">
        <f t="shared" si="40"/>
        <v>10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>
        <v>30</v>
      </c>
      <c r="AJ67" s="72">
        <v>10</v>
      </c>
      <c r="AK67" s="72">
        <v>10</v>
      </c>
      <c r="AL67" s="61"/>
      <c r="AM67" s="61"/>
      <c r="AN67" s="61"/>
      <c r="AO67" s="61"/>
      <c r="AP67" s="61"/>
      <c r="AQ67" s="61">
        <v>2</v>
      </c>
      <c r="AR67" s="60">
        <f>E67/25</f>
        <v>1.6</v>
      </c>
      <c r="AS67" s="60">
        <v>2</v>
      </c>
      <c r="AT67" s="60"/>
      <c r="AU67" s="60">
        <f>SUM(AL67:AQ67)</f>
        <v>2</v>
      </c>
    </row>
    <row r="68" spans="1:49" s="9" customFormat="1" x14ac:dyDescent="0.25">
      <c r="A68" s="54" t="s">
        <v>8</v>
      </c>
      <c r="B68" s="69" t="s">
        <v>143</v>
      </c>
      <c r="C68" s="70" t="s">
        <v>64</v>
      </c>
      <c r="D68" s="57">
        <f>SUM(E68,M68)</f>
        <v>25</v>
      </c>
      <c r="E68" s="57">
        <f>SUM(F68:G68,L68)</f>
        <v>20</v>
      </c>
      <c r="F68" s="58">
        <f t="shared" si="39"/>
        <v>0</v>
      </c>
      <c r="G68" s="58">
        <f t="shared" si="39"/>
        <v>15</v>
      </c>
      <c r="H68" s="71">
        <v>15</v>
      </c>
      <c r="I68" s="71"/>
      <c r="J68" s="71"/>
      <c r="K68" s="71"/>
      <c r="L68" s="58">
        <f t="shared" si="40"/>
        <v>5</v>
      </c>
      <c r="M68" s="57">
        <f t="shared" si="40"/>
        <v>5</v>
      </c>
      <c r="N68" s="72"/>
      <c r="O68" s="72"/>
      <c r="P68" s="72"/>
      <c r="Q68" s="72"/>
      <c r="R68" s="72"/>
      <c r="S68" s="72"/>
      <c r="T68" s="72"/>
      <c r="U68" s="72"/>
      <c r="V68" s="72"/>
      <c r="W68" s="72">
        <v>15</v>
      </c>
      <c r="X68" s="72">
        <v>5</v>
      </c>
      <c r="Y68" s="72">
        <v>5</v>
      </c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61"/>
      <c r="AM68" s="61"/>
      <c r="AN68" s="61">
        <v>1</v>
      </c>
      <c r="AO68" s="61"/>
      <c r="AP68" s="61"/>
      <c r="AQ68" s="61"/>
      <c r="AR68" s="60">
        <f>E68/25</f>
        <v>0.8</v>
      </c>
      <c r="AS68" s="60">
        <v>1</v>
      </c>
      <c r="AT68" s="60"/>
      <c r="AU68" s="60">
        <f>SUM(AL68:AQ68)</f>
        <v>1</v>
      </c>
    </row>
    <row r="69" spans="1:49" s="9" customFormat="1" x14ac:dyDescent="0.25">
      <c r="A69" s="54" t="s">
        <v>7</v>
      </c>
      <c r="B69" s="69" t="s">
        <v>145</v>
      </c>
      <c r="C69" s="70" t="s">
        <v>59</v>
      </c>
      <c r="D69" s="57">
        <f>SUM(E69,M69)</f>
        <v>25</v>
      </c>
      <c r="E69" s="57">
        <f>SUM(F69:G69,L69)</f>
        <v>20</v>
      </c>
      <c r="F69" s="58">
        <f t="shared" si="39"/>
        <v>0</v>
      </c>
      <c r="G69" s="58">
        <f>SUM(O69,S69,W69,AA69,AE69,AI69)</f>
        <v>15</v>
      </c>
      <c r="H69" s="71">
        <v>15</v>
      </c>
      <c r="I69" s="71"/>
      <c r="J69" s="71"/>
      <c r="K69" s="71"/>
      <c r="L69" s="58">
        <f>SUM(P69,T69,X69,AB69,AF69,AJ69)</f>
        <v>5</v>
      </c>
      <c r="M69" s="57">
        <f>SUM(Q69,U69,Y69,AC69,AG69,AK69)</f>
        <v>5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>
        <v>15</v>
      </c>
      <c r="AB69" s="72">
        <v>5</v>
      </c>
      <c r="AC69" s="72">
        <v>5</v>
      </c>
      <c r="AD69" s="72"/>
      <c r="AE69" s="72"/>
      <c r="AF69" s="72"/>
      <c r="AG69" s="72"/>
      <c r="AH69" s="72"/>
      <c r="AI69" s="72"/>
      <c r="AJ69" s="72"/>
      <c r="AK69" s="72"/>
      <c r="AL69" s="61"/>
      <c r="AM69" s="61"/>
      <c r="AN69" s="61"/>
      <c r="AO69" s="61">
        <v>1</v>
      </c>
      <c r="AP69" s="61"/>
      <c r="AQ69" s="61"/>
      <c r="AR69" s="60">
        <f>E69/25</f>
        <v>0.8</v>
      </c>
      <c r="AS69" s="60">
        <v>1</v>
      </c>
      <c r="AT69" s="60"/>
      <c r="AU69" s="60">
        <f>SUM(AL69:AQ69)</f>
        <v>1</v>
      </c>
    </row>
    <row r="70" spans="1:49" s="68" customFormat="1" x14ac:dyDescent="0.25">
      <c r="A70" s="62" t="s">
        <v>132</v>
      </c>
      <c r="B70" s="53" t="s">
        <v>152</v>
      </c>
      <c r="C70" s="63"/>
      <c r="D70" s="64">
        <f>SUM(D71:D71)</f>
        <v>720</v>
      </c>
      <c r="E70" s="64">
        <f t="shared" ref="E70:AU70" si="41">SUM(E71)</f>
        <v>0</v>
      </c>
      <c r="F70" s="64">
        <f t="shared" si="41"/>
        <v>0</v>
      </c>
      <c r="G70" s="64">
        <f t="shared" si="41"/>
        <v>0</v>
      </c>
      <c r="H70" s="65">
        <f t="shared" si="41"/>
        <v>0</v>
      </c>
      <c r="I70" s="65">
        <f t="shared" si="41"/>
        <v>0</v>
      </c>
      <c r="J70" s="65">
        <f t="shared" si="41"/>
        <v>0</v>
      </c>
      <c r="K70" s="65">
        <f t="shared" si="41"/>
        <v>0</v>
      </c>
      <c r="L70" s="64">
        <f t="shared" si="41"/>
        <v>0</v>
      </c>
      <c r="M70" s="64">
        <f t="shared" si="41"/>
        <v>720</v>
      </c>
      <c r="N70" s="65">
        <f t="shared" si="41"/>
        <v>0</v>
      </c>
      <c r="O70" s="65">
        <f t="shared" si="41"/>
        <v>0</v>
      </c>
      <c r="P70" s="65">
        <f t="shared" si="41"/>
        <v>0</v>
      </c>
      <c r="Q70" s="65">
        <f t="shared" si="41"/>
        <v>0</v>
      </c>
      <c r="R70" s="65">
        <f t="shared" si="41"/>
        <v>0</v>
      </c>
      <c r="S70" s="65">
        <f t="shared" si="41"/>
        <v>0</v>
      </c>
      <c r="T70" s="65">
        <f t="shared" si="41"/>
        <v>0</v>
      </c>
      <c r="U70" s="65">
        <f t="shared" si="41"/>
        <v>120</v>
      </c>
      <c r="V70" s="65">
        <f t="shared" si="41"/>
        <v>0</v>
      </c>
      <c r="W70" s="65">
        <f t="shared" si="41"/>
        <v>0</v>
      </c>
      <c r="X70" s="65">
        <f t="shared" si="41"/>
        <v>0</v>
      </c>
      <c r="Y70" s="65">
        <f t="shared" si="41"/>
        <v>120</v>
      </c>
      <c r="Z70" s="65">
        <f t="shared" si="41"/>
        <v>0</v>
      </c>
      <c r="AA70" s="65">
        <f t="shared" si="41"/>
        <v>0</v>
      </c>
      <c r="AB70" s="65">
        <f t="shared" si="41"/>
        <v>0</v>
      </c>
      <c r="AC70" s="65">
        <f t="shared" si="41"/>
        <v>120</v>
      </c>
      <c r="AD70" s="65">
        <f t="shared" si="41"/>
        <v>0</v>
      </c>
      <c r="AE70" s="65">
        <f t="shared" si="41"/>
        <v>0</v>
      </c>
      <c r="AF70" s="65">
        <f t="shared" si="41"/>
        <v>0</v>
      </c>
      <c r="AG70" s="65">
        <f t="shared" si="41"/>
        <v>120</v>
      </c>
      <c r="AH70" s="65">
        <f t="shared" si="41"/>
        <v>0</v>
      </c>
      <c r="AI70" s="65">
        <f t="shared" si="41"/>
        <v>0</v>
      </c>
      <c r="AJ70" s="65">
        <f t="shared" si="41"/>
        <v>0</v>
      </c>
      <c r="AK70" s="65">
        <f t="shared" si="41"/>
        <v>240</v>
      </c>
      <c r="AL70" s="66">
        <f t="shared" si="41"/>
        <v>0</v>
      </c>
      <c r="AM70" s="66">
        <f t="shared" si="41"/>
        <v>4</v>
      </c>
      <c r="AN70" s="66">
        <f t="shared" si="41"/>
        <v>4</v>
      </c>
      <c r="AO70" s="66">
        <f t="shared" si="41"/>
        <v>4</v>
      </c>
      <c r="AP70" s="66">
        <f t="shared" si="41"/>
        <v>4</v>
      </c>
      <c r="AQ70" s="66">
        <f t="shared" si="41"/>
        <v>8</v>
      </c>
      <c r="AR70" s="67">
        <f t="shared" si="41"/>
        <v>0</v>
      </c>
      <c r="AS70" s="67">
        <f t="shared" si="41"/>
        <v>24</v>
      </c>
      <c r="AT70" s="67">
        <f t="shared" si="41"/>
        <v>0</v>
      </c>
      <c r="AU70" s="67">
        <f t="shared" si="41"/>
        <v>24</v>
      </c>
    </row>
    <row r="71" spans="1:49" s="9" customFormat="1" ht="35.4" thickBot="1" x14ac:dyDescent="0.3">
      <c r="A71" s="73" t="s">
        <v>10</v>
      </c>
      <c r="B71" s="95" t="s">
        <v>153</v>
      </c>
      <c r="C71" s="74" t="s">
        <v>133</v>
      </c>
      <c r="D71" s="75">
        <f>SUM(E71,M71)</f>
        <v>720</v>
      </c>
      <c r="E71" s="75">
        <f>SUM(F71:G71,L71)</f>
        <v>0</v>
      </c>
      <c r="F71" s="76">
        <f>SUM(N71,R71,V71,Z71,AD71,AH71)</f>
        <v>0</v>
      </c>
      <c r="G71" s="76">
        <f>SUM(O71,S71,W71,AA71,AE71,AI71)</f>
        <v>0</v>
      </c>
      <c r="H71" s="77"/>
      <c r="I71" s="77"/>
      <c r="J71" s="78"/>
      <c r="K71" s="77"/>
      <c r="L71" s="76">
        <f>SUM(P71,T71,X71,AB71,AF71,AJ71)</f>
        <v>0</v>
      </c>
      <c r="M71" s="75">
        <f>SUM(Q71,U71,Y71,AC71,AG71,AK71)</f>
        <v>720</v>
      </c>
      <c r="N71" s="77"/>
      <c r="O71" s="77"/>
      <c r="P71" s="77"/>
      <c r="Q71" s="77"/>
      <c r="R71" s="77"/>
      <c r="S71" s="77"/>
      <c r="T71" s="77"/>
      <c r="U71" s="77">
        <v>120</v>
      </c>
      <c r="V71" s="77"/>
      <c r="W71" s="77"/>
      <c r="X71" s="77"/>
      <c r="Y71" s="77">
        <v>120</v>
      </c>
      <c r="Z71" s="77"/>
      <c r="AA71" s="77"/>
      <c r="AB71" s="77"/>
      <c r="AC71" s="77">
        <v>120</v>
      </c>
      <c r="AD71" s="77"/>
      <c r="AE71" s="77"/>
      <c r="AF71" s="77"/>
      <c r="AG71" s="77">
        <v>120</v>
      </c>
      <c r="AH71" s="77"/>
      <c r="AI71" s="77"/>
      <c r="AJ71" s="77"/>
      <c r="AK71" s="77">
        <v>240</v>
      </c>
      <c r="AL71" s="79"/>
      <c r="AM71" s="79">
        <v>4</v>
      </c>
      <c r="AN71" s="79">
        <v>4</v>
      </c>
      <c r="AO71" s="79">
        <v>4</v>
      </c>
      <c r="AP71" s="79">
        <v>4</v>
      </c>
      <c r="AQ71" s="79">
        <v>8</v>
      </c>
      <c r="AR71" s="80">
        <f>E71/25</f>
        <v>0</v>
      </c>
      <c r="AS71" s="80">
        <f>SUM(AL71:AQ71)</f>
        <v>24</v>
      </c>
      <c r="AT71" s="80"/>
      <c r="AU71" s="80">
        <f>SUM(AL71:AQ71)</f>
        <v>24</v>
      </c>
      <c r="AW71" s="32"/>
    </row>
    <row r="72" spans="1:49" s="9" customFormat="1" x14ac:dyDescent="0.25">
      <c r="A72" s="135" t="s">
        <v>52</v>
      </c>
      <c r="B72" s="135"/>
      <c r="C72" s="135"/>
      <c r="D72" s="137">
        <f>SUM(D8,D13,D21,D49,D70)</f>
        <v>4665</v>
      </c>
      <c r="E72" s="137">
        <f t="shared" ref="E72:M72" si="42">SUM(E8,E13,E21,E49)</f>
        <v>2512</v>
      </c>
      <c r="F72" s="137">
        <f t="shared" si="42"/>
        <v>359</v>
      </c>
      <c r="G72" s="137">
        <f t="shared" si="42"/>
        <v>1646</v>
      </c>
      <c r="H72" s="137">
        <f t="shared" si="42"/>
        <v>675</v>
      </c>
      <c r="I72" s="137">
        <f t="shared" si="42"/>
        <v>855</v>
      </c>
      <c r="J72" s="137">
        <f t="shared" si="42"/>
        <v>30</v>
      </c>
      <c r="K72" s="137">
        <f t="shared" si="42"/>
        <v>86</v>
      </c>
      <c r="L72" s="137">
        <f t="shared" si="42"/>
        <v>507</v>
      </c>
      <c r="M72" s="137">
        <f t="shared" si="42"/>
        <v>1433</v>
      </c>
      <c r="N72" s="94">
        <f t="shared" ref="N72:AK72" si="43">SUM(N8,N13,N21,N49,N71)</f>
        <v>110</v>
      </c>
      <c r="O72" s="94">
        <f t="shared" si="43"/>
        <v>285</v>
      </c>
      <c r="P72" s="94">
        <f t="shared" si="43"/>
        <v>95</v>
      </c>
      <c r="Q72" s="94">
        <f t="shared" si="43"/>
        <v>270</v>
      </c>
      <c r="R72" s="94">
        <f t="shared" si="43"/>
        <v>70</v>
      </c>
      <c r="S72" s="94">
        <f t="shared" si="43"/>
        <v>301</v>
      </c>
      <c r="T72" s="94">
        <f t="shared" si="43"/>
        <v>79</v>
      </c>
      <c r="U72" s="94">
        <f t="shared" si="43"/>
        <v>345</v>
      </c>
      <c r="V72" s="94">
        <f t="shared" si="43"/>
        <v>46</v>
      </c>
      <c r="W72" s="94">
        <f t="shared" si="43"/>
        <v>330</v>
      </c>
      <c r="X72" s="94">
        <f t="shared" si="43"/>
        <v>99</v>
      </c>
      <c r="Y72" s="94">
        <f t="shared" si="43"/>
        <v>355</v>
      </c>
      <c r="Z72" s="94">
        <f t="shared" si="43"/>
        <v>66</v>
      </c>
      <c r="AA72" s="94">
        <f t="shared" si="43"/>
        <v>285</v>
      </c>
      <c r="AB72" s="94">
        <f t="shared" si="43"/>
        <v>79</v>
      </c>
      <c r="AC72" s="94">
        <f t="shared" si="43"/>
        <v>290</v>
      </c>
      <c r="AD72" s="94">
        <f t="shared" si="43"/>
        <v>42</v>
      </c>
      <c r="AE72" s="94">
        <f t="shared" si="43"/>
        <v>250</v>
      </c>
      <c r="AF72" s="94">
        <f t="shared" si="43"/>
        <v>85</v>
      </c>
      <c r="AG72" s="94">
        <f t="shared" si="43"/>
        <v>393</v>
      </c>
      <c r="AH72" s="94">
        <f t="shared" si="43"/>
        <v>25</v>
      </c>
      <c r="AI72" s="94">
        <f t="shared" si="43"/>
        <v>195</v>
      </c>
      <c r="AJ72" s="94">
        <f t="shared" si="43"/>
        <v>70</v>
      </c>
      <c r="AK72" s="94">
        <f t="shared" si="43"/>
        <v>500</v>
      </c>
      <c r="AL72" s="35">
        <f>SUM(AL8,AL13,AL21,AL49:AL71)</f>
        <v>29</v>
      </c>
      <c r="AM72" s="35">
        <f>SUM(AM8,AM13,AM21,AM49,AM71)</f>
        <v>31</v>
      </c>
      <c r="AN72" s="35">
        <f>SUM(AN8,AN13,AN21,AN49,AN71)</f>
        <v>32</v>
      </c>
      <c r="AO72" s="35">
        <f>SUM(AO8,AO13,AO21,AO49,AO71)</f>
        <v>28</v>
      </c>
      <c r="AP72" s="35">
        <f>SUM(AP8,AP13,AP21,AP49,AP71)</f>
        <v>30</v>
      </c>
      <c r="AQ72" s="35">
        <f>SUM(AQ8,AQ13,AQ21,AQ49,AQ71)</f>
        <v>30</v>
      </c>
      <c r="AR72" s="137">
        <f>SUM(AR8,AR13,AR21,AR49)</f>
        <v>100.4</v>
      </c>
      <c r="AS72" s="137">
        <f>SUM(AS8,AS13,AS21,AS49,AS70)</f>
        <v>136</v>
      </c>
      <c r="AT72" s="137">
        <f>SUM(AT8,AT13,AT21,AT49)</f>
        <v>16</v>
      </c>
      <c r="AU72" s="137">
        <f>SUM(AU8,AU13,AU21,AU49,AU71)</f>
        <v>58</v>
      </c>
      <c r="AW72" s="32"/>
    </row>
    <row r="73" spans="1:49" s="9" customFormat="1" ht="35.4" thickBot="1" x14ac:dyDescent="0.3">
      <c r="A73" s="136"/>
      <c r="B73" s="136"/>
      <c r="C73" s="136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>
        <f>SUM(N72:Q72)</f>
        <v>760</v>
      </c>
      <c r="O73" s="138"/>
      <c r="P73" s="138"/>
      <c r="Q73" s="138"/>
      <c r="R73" s="138">
        <f>SUM(R72:U72)</f>
        <v>795</v>
      </c>
      <c r="S73" s="138"/>
      <c r="T73" s="138"/>
      <c r="U73" s="138"/>
      <c r="V73" s="138">
        <f>SUM(V72:Y72)</f>
        <v>830</v>
      </c>
      <c r="W73" s="138"/>
      <c r="X73" s="138"/>
      <c r="Y73" s="138"/>
      <c r="Z73" s="138">
        <f>SUM(Z72:AC72)</f>
        <v>720</v>
      </c>
      <c r="AA73" s="138"/>
      <c r="AB73" s="138"/>
      <c r="AC73" s="138"/>
      <c r="AD73" s="138">
        <f>SUM(AD72:AG72)</f>
        <v>770</v>
      </c>
      <c r="AE73" s="138"/>
      <c r="AF73" s="138"/>
      <c r="AG73" s="138"/>
      <c r="AH73" s="138">
        <f>SUM(AH72:AK72)</f>
        <v>790</v>
      </c>
      <c r="AI73" s="138"/>
      <c r="AJ73" s="138"/>
      <c r="AK73" s="138"/>
      <c r="AL73" s="139">
        <f>SUM(AL72:AQ72)</f>
        <v>180</v>
      </c>
      <c r="AM73" s="139"/>
      <c r="AN73" s="139"/>
      <c r="AO73" s="139"/>
      <c r="AP73" s="139"/>
      <c r="AQ73" s="139"/>
      <c r="AR73" s="138"/>
      <c r="AS73" s="138"/>
      <c r="AT73" s="138"/>
      <c r="AU73" s="138"/>
      <c r="AW73" s="32"/>
    </row>
    <row r="74" spans="1:49" s="9" customFormat="1" x14ac:dyDescent="0.25">
      <c r="A74" s="140" t="s">
        <v>53</v>
      </c>
      <c r="B74" s="141"/>
      <c r="C74" s="142"/>
      <c r="D74" s="146">
        <f>SUM(D8,D13,D21,D56,D70)</f>
        <v>4665</v>
      </c>
      <c r="E74" s="146">
        <f t="shared" ref="E74:M74" si="44">SUM(E8,E13,E21,E56)</f>
        <v>2512</v>
      </c>
      <c r="F74" s="146">
        <f t="shared" si="44"/>
        <v>359</v>
      </c>
      <c r="G74" s="146">
        <f t="shared" si="44"/>
        <v>1646</v>
      </c>
      <c r="H74" s="146">
        <f t="shared" si="44"/>
        <v>735</v>
      </c>
      <c r="I74" s="146">
        <f t="shared" si="44"/>
        <v>795</v>
      </c>
      <c r="J74" s="146">
        <f t="shared" si="44"/>
        <v>30</v>
      </c>
      <c r="K74" s="146">
        <f t="shared" si="44"/>
        <v>86</v>
      </c>
      <c r="L74" s="146">
        <f t="shared" si="44"/>
        <v>507</v>
      </c>
      <c r="M74" s="146">
        <f t="shared" si="44"/>
        <v>1433</v>
      </c>
      <c r="N74" s="94">
        <f t="shared" ref="N74:AQ74" si="45">SUM(N8,N13,N21,N56,N71)</f>
        <v>110</v>
      </c>
      <c r="O74" s="94">
        <f t="shared" si="45"/>
        <v>285</v>
      </c>
      <c r="P74" s="94">
        <f t="shared" si="45"/>
        <v>95</v>
      </c>
      <c r="Q74" s="94">
        <f t="shared" si="45"/>
        <v>270</v>
      </c>
      <c r="R74" s="94">
        <f t="shared" si="45"/>
        <v>70</v>
      </c>
      <c r="S74" s="94">
        <f t="shared" si="45"/>
        <v>301</v>
      </c>
      <c r="T74" s="94">
        <f t="shared" si="45"/>
        <v>79</v>
      </c>
      <c r="U74" s="94">
        <f t="shared" si="45"/>
        <v>345</v>
      </c>
      <c r="V74" s="94">
        <f t="shared" si="45"/>
        <v>46</v>
      </c>
      <c r="W74" s="94">
        <f t="shared" si="45"/>
        <v>330</v>
      </c>
      <c r="X74" s="94">
        <f t="shared" si="45"/>
        <v>99</v>
      </c>
      <c r="Y74" s="94">
        <f t="shared" si="45"/>
        <v>355</v>
      </c>
      <c r="Z74" s="94">
        <f t="shared" si="45"/>
        <v>66</v>
      </c>
      <c r="AA74" s="94">
        <f t="shared" si="45"/>
        <v>285</v>
      </c>
      <c r="AB74" s="94">
        <f t="shared" si="45"/>
        <v>79</v>
      </c>
      <c r="AC74" s="94">
        <f t="shared" si="45"/>
        <v>290</v>
      </c>
      <c r="AD74" s="94">
        <f t="shared" si="45"/>
        <v>42</v>
      </c>
      <c r="AE74" s="94">
        <f t="shared" si="45"/>
        <v>250</v>
      </c>
      <c r="AF74" s="94">
        <f t="shared" si="45"/>
        <v>80</v>
      </c>
      <c r="AG74" s="94">
        <f t="shared" si="45"/>
        <v>398</v>
      </c>
      <c r="AH74" s="94">
        <f t="shared" si="45"/>
        <v>25</v>
      </c>
      <c r="AI74" s="94">
        <f t="shared" si="45"/>
        <v>195</v>
      </c>
      <c r="AJ74" s="94">
        <f t="shared" si="45"/>
        <v>75</v>
      </c>
      <c r="AK74" s="94">
        <f t="shared" si="45"/>
        <v>495</v>
      </c>
      <c r="AL74" s="35">
        <f t="shared" si="45"/>
        <v>29</v>
      </c>
      <c r="AM74" s="35">
        <f t="shared" si="45"/>
        <v>31</v>
      </c>
      <c r="AN74" s="35">
        <f t="shared" si="45"/>
        <v>32</v>
      </c>
      <c r="AO74" s="35">
        <f t="shared" si="45"/>
        <v>28</v>
      </c>
      <c r="AP74" s="35">
        <f t="shared" si="45"/>
        <v>30</v>
      </c>
      <c r="AQ74" s="35">
        <f t="shared" si="45"/>
        <v>30</v>
      </c>
      <c r="AR74" s="148">
        <f>SUM(AR8,AR13,AR21,AR56)</f>
        <v>100.4</v>
      </c>
      <c r="AS74" s="148">
        <f>SUM(AS8,AS13,AS21,AS56,AS70)</f>
        <v>136</v>
      </c>
      <c r="AT74" s="148">
        <f>SUM(AT8,AT13,AT21,AT56)</f>
        <v>16</v>
      </c>
      <c r="AU74" s="148">
        <f>SUM(AU8,AU13,AU21,AU56,AU71)</f>
        <v>58</v>
      </c>
      <c r="AW74" s="32"/>
    </row>
    <row r="75" spans="1:49" s="9" customFormat="1" ht="35.4" thickBot="1" x14ac:dyDescent="0.3">
      <c r="A75" s="143"/>
      <c r="B75" s="144"/>
      <c r="C75" s="145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9">
        <f>SUM(N74:Q74)</f>
        <v>760</v>
      </c>
      <c r="O75" s="150"/>
      <c r="P75" s="150"/>
      <c r="Q75" s="151"/>
      <c r="R75" s="149">
        <f>SUM(R74:U74)</f>
        <v>795</v>
      </c>
      <c r="S75" s="150"/>
      <c r="T75" s="150"/>
      <c r="U75" s="151"/>
      <c r="V75" s="149">
        <f>SUM(V74:Y74)</f>
        <v>830</v>
      </c>
      <c r="W75" s="150"/>
      <c r="X75" s="150"/>
      <c r="Y75" s="151"/>
      <c r="Z75" s="149">
        <f>SUM(Z74:AC74)</f>
        <v>720</v>
      </c>
      <c r="AA75" s="150"/>
      <c r="AB75" s="150"/>
      <c r="AC75" s="151"/>
      <c r="AD75" s="149">
        <f>SUM(AD74:AG74)</f>
        <v>770</v>
      </c>
      <c r="AE75" s="150"/>
      <c r="AF75" s="150"/>
      <c r="AG75" s="151"/>
      <c r="AH75" s="149">
        <f>SUM(AH74:AK74)</f>
        <v>790</v>
      </c>
      <c r="AI75" s="150"/>
      <c r="AJ75" s="150"/>
      <c r="AK75" s="151"/>
      <c r="AL75" s="152">
        <f>SUM(AL74:AQ74)</f>
        <v>180</v>
      </c>
      <c r="AM75" s="153"/>
      <c r="AN75" s="153"/>
      <c r="AO75" s="153"/>
      <c r="AP75" s="153"/>
      <c r="AQ75" s="154"/>
      <c r="AR75" s="147"/>
      <c r="AS75" s="147"/>
      <c r="AT75" s="147"/>
      <c r="AU75" s="147"/>
      <c r="AW75" s="32"/>
    </row>
    <row r="76" spans="1:49" s="9" customFormat="1" x14ac:dyDescent="0.25">
      <c r="A76" s="155" t="s">
        <v>97</v>
      </c>
      <c r="B76" s="156"/>
      <c r="C76" s="157"/>
      <c r="D76" s="146">
        <f>SUM(D8,D13,D21,D58,D70)</f>
        <v>4665</v>
      </c>
      <c r="E76" s="146">
        <f t="shared" ref="E76:M76" si="46">SUM(E8,E13,E21,E58)</f>
        <v>2512</v>
      </c>
      <c r="F76" s="158">
        <f t="shared" si="46"/>
        <v>359</v>
      </c>
      <c r="G76" s="158">
        <f t="shared" si="46"/>
        <v>1646</v>
      </c>
      <c r="H76" s="158">
        <f t="shared" si="46"/>
        <v>735</v>
      </c>
      <c r="I76" s="158">
        <f t="shared" si="46"/>
        <v>795</v>
      </c>
      <c r="J76" s="158">
        <f t="shared" si="46"/>
        <v>30</v>
      </c>
      <c r="K76" s="158">
        <f t="shared" si="46"/>
        <v>86</v>
      </c>
      <c r="L76" s="158">
        <f t="shared" si="46"/>
        <v>507</v>
      </c>
      <c r="M76" s="158">
        <f t="shared" si="46"/>
        <v>1433</v>
      </c>
      <c r="N76" s="34">
        <f>SUM(N8,N13,N21,N58,N71)</f>
        <v>110</v>
      </c>
      <c r="O76" s="34">
        <f>SUM(O8,O13,O21,O58,O71)</f>
        <v>285</v>
      </c>
      <c r="P76" s="34">
        <f>SUM(P8,P13,P21,P58:P71)</f>
        <v>95</v>
      </c>
      <c r="Q76" s="34">
        <f>SUM(Q8,Q13,Q21,Q58,Q71)</f>
        <v>270</v>
      </c>
      <c r="R76" s="34">
        <f>SUM(R8,R13,R21,R58,R71)</f>
        <v>70</v>
      </c>
      <c r="S76" s="34">
        <f>SUM(S8,S13,S21,S58,S71)</f>
        <v>301</v>
      </c>
      <c r="T76" s="34">
        <f>SUM(T8,T13,T21,T58:T71)</f>
        <v>79</v>
      </c>
      <c r="U76" s="34">
        <f t="shared" ref="U76:AQ76" si="47">SUM(U8,U13,U21,U58,U71)</f>
        <v>345</v>
      </c>
      <c r="V76" s="34">
        <f t="shared" si="47"/>
        <v>46</v>
      </c>
      <c r="W76" s="34">
        <f t="shared" si="47"/>
        <v>330</v>
      </c>
      <c r="X76" s="34">
        <f t="shared" si="47"/>
        <v>99</v>
      </c>
      <c r="Y76" s="34">
        <f t="shared" si="47"/>
        <v>355</v>
      </c>
      <c r="Z76" s="34">
        <f t="shared" si="47"/>
        <v>66</v>
      </c>
      <c r="AA76" s="34">
        <f t="shared" si="47"/>
        <v>285</v>
      </c>
      <c r="AB76" s="34">
        <f t="shared" si="47"/>
        <v>79</v>
      </c>
      <c r="AC76" s="34">
        <f t="shared" si="47"/>
        <v>290</v>
      </c>
      <c r="AD76" s="34">
        <f t="shared" si="47"/>
        <v>42</v>
      </c>
      <c r="AE76" s="34">
        <f t="shared" si="47"/>
        <v>265</v>
      </c>
      <c r="AF76" s="34">
        <f t="shared" si="47"/>
        <v>85</v>
      </c>
      <c r="AG76" s="34">
        <f t="shared" si="47"/>
        <v>378</v>
      </c>
      <c r="AH76" s="34">
        <f t="shared" si="47"/>
        <v>25</v>
      </c>
      <c r="AI76" s="34">
        <f t="shared" si="47"/>
        <v>180</v>
      </c>
      <c r="AJ76" s="34">
        <f t="shared" si="47"/>
        <v>70</v>
      </c>
      <c r="AK76" s="34">
        <f t="shared" si="47"/>
        <v>515</v>
      </c>
      <c r="AL76" s="34">
        <f t="shared" si="47"/>
        <v>29</v>
      </c>
      <c r="AM76" s="34">
        <f t="shared" si="47"/>
        <v>31</v>
      </c>
      <c r="AN76" s="34">
        <f t="shared" si="47"/>
        <v>32</v>
      </c>
      <c r="AO76" s="34">
        <f t="shared" si="47"/>
        <v>28</v>
      </c>
      <c r="AP76" s="34">
        <f t="shared" si="47"/>
        <v>30</v>
      </c>
      <c r="AQ76" s="34">
        <f t="shared" si="47"/>
        <v>30</v>
      </c>
      <c r="AR76" s="158">
        <f>SUM(AR8,AR13,AR21,AR58)</f>
        <v>100.4</v>
      </c>
      <c r="AS76" s="158">
        <f>SUM(AS8,AS13,AS21,AS58,AS70)</f>
        <v>136</v>
      </c>
      <c r="AT76" s="158">
        <f>SUM(AT8,AT13,AT21,AT58)</f>
        <v>16</v>
      </c>
      <c r="AU76" s="158">
        <f>SUM(AU8,AU13,AU21,AU58,AU71)</f>
        <v>58</v>
      </c>
      <c r="AW76" s="32"/>
    </row>
    <row r="77" spans="1:49" s="9" customFormat="1" ht="35.4" thickBot="1" x14ac:dyDescent="0.3">
      <c r="A77" s="143"/>
      <c r="B77" s="144"/>
      <c r="C77" s="145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9">
        <f>SUM(N76:Q76)</f>
        <v>760</v>
      </c>
      <c r="O77" s="150"/>
      <c r="P77" s="150"/>
      <c r="Q77" s="151"/>
      <c r="R77" s="149">
        <f>SUM(R76:U76)</f>
        <v>795</v>
      </c>
      <c r="S77" s="150"/>
      <c r="T77" s="150"/>
      <c r="U77" s="151"/>
      <c r="V77" s="149">
        <f>SUM(V76:Y76)</f>
        <v>830</v>
      </c>
      <c r="W77" s="150"/>
      <c r="X77" s="150"/>
      <c r="Y77" s="151"/>
      <c r="Z77" s="149">
        <f>SUM(Z76:AC76)</f>
        <v>720</v>
      </c>
      <c r="AA77" s="150"/>
      <c r="AB77" s="150"/>
      <c r="AC77" s="151"/>
      <c r="AD77" s="149">
        <f>SUM(AD76:AG76)</f>
        <v>770</v>
      </c>
      <c r="AE77" s="150"/>
      <c r="AF77" s="150"/>
      <c r="AG77" s="151"/>
      <c r="AH77" s="149">
        <f>SUM(AH76:AK76)</f>
        <v>790</v>
      </c>
      <c r="AI77" s="150"/>
      <c r="AJ77" s="150"/>
      <c r="AK77" s="151"/>
      <c r="AL77" s="152">
        <f>SUM(AL76:AQ76)</f>
        <v>180</v>
      </c>
      <c r="AM77" s="153"/>
      <c r="AN77" s="153"/>
      <c r="AO77" s="153"/>
      <c r="AP77" s="153"/>
      <c r="AQ77" s="154"/>
      <c r="AR77" s="147"/>
      <c r="AS77" s="147"/>
      <c r="AT77" s="147"/>
      <c r="AU77" s="147"/>
      <c r="AW77" s="32"/>
    </row>
    <row r="78" spans="1:49" s="9" customFormat="1" x14ac:dyDescent="0.25">
      <c r="A78" s="159" t="s">
        <v>99</v>
      </c>
      <c r="B78" s="160"/>
      <c r="C78" s="161"/>
      <c r="D78" s="146">
        <f>SUM(D8,D13,D21,D65,D70)</f>
        <v>4665</v>
      </c>
      <c r="E78" s="146">
        <f t="shared" ref="E78:M78" si="48">SUM(E8,E13,E21,E65)</f>
        <v>2512</v>
      </c>
      <c r="F78" s="146">
        <f t="shared" si="48"/>
        <v>359</v>
      </c>
      <c r="G78" s="146">
        <f t="shared" si="48"/>
        <v>1646</v>
      </c>
      <c r="H78" s="146">
        <f t="shared" si="48"/>
        <v>735</v>
      </c>
      <c r="I78" s="146">
        <f t="shared" si="48"/>
        <v>795</v>
      </c>
      <c r="J78" s="146">
        <f t="shared" si="48"/>
        <v>30</v>
      </c>
      <c r="K78" s="146">
        <f t="shared" si="48"/>
        <v>86</v>
      </c>
      <c r="L78" s="146">
        <f t="shared" si="48"/>
        <v>507</v>
      </c>
      <c r="M78" s="146">
        <f t="shared" si="48"/>
        <v>1433</v>
      </c>
      <c r="N78" s="34">
        <f t="shared" ref="N78:AQ78" si="49">SUM(N8,N13,N21,N65,N71)</f>
        <v>110</v>
      </c>
      <c r="O78" s="34">
        <f t="shared" si="49"/>
        <v>285</v>
      </c>
      <c r="P78" s="34">
        <f t="shared" si="49"/>
        <v>95</v>
      </c>
      <c r="Q78" s="34">
        <f t="shared" si="49"/>
        <v>270</v>
      </c>
      <c r="R78" s="34">
        <f t="shared" si="49"/>
        <v>70</v>
      </c>
      <c r="S78" s="34">
        <f t="shared" si="49"/>
        <v>301</v>
      </c>
      <c r="T78" s="34">
        <f t="shared" si="49"/>
        <v>79</v>
      </c>
      <c r="U78" s="34">
        <f t="shared" si="49"/>
        <v>345</v>
      </c>
      <c r="V78" s="34">
        <f t="shared" si="49"/>
        <v>46</v>
      </c>
      <c r="W78" s="34">
        <f t="shared" si="49"/>
        <v>330</v>
      </c>
      <c r="X78" s="34">
        <f t="shared" si="49"/>
        <v>99</v>
      </c>
      <c r="Y78" s="34">
        <f t="shared" si="49"/>
        <v>355</v>
      </c>
      <c r="Z78" s="34">
        <f t="shared" si="49"/>
        <v>66</v>
      </c>
      <c r="AA78" s="34">
        <f t="shared" si="49"/>
        <v>285</v>
      </c>
      <c r="AB78" s="34">
        <f t="shared" si="49"/>
        <v>79</v>
      </c>
      <c r="AC78" s="34">
        <f t="shared" si="49"/>
        <v>290</v>
      </c>
      <c r="AD78" s="34">
        <f t="shared" si="49"/>
        <v>42</v>
      </c>
      <c r="AE78" s="34">
        <f t="shared" si="49"/>
        <v>235</v>
      </c>
      <c r="AF78" s="34">
        <f t="shared" si="49"/>
        <v>80</v>
      </c>
      <c r="AG78" s="34">
        <f t="shared" si="49"/>
        <v>388</v>
      </c>
      <c r="AH78" s="34">
        <f t="shared" si="49"/>
        <v>25</v>
      </c>
      <c r="AI78" s="34">
        <f t="shared" si="49"/>
        <v>210</v>
      </c>
      <c r="AJ78" s="34">
        <f t="shared" si="49"/>
        <v>75</v>
      </c>
      <c r="AK78" s="34">
        <f t="shared" si="49"/>
        <v>505</v>
      </c>
      <c r="AL78" s="34">
        <f t="shared" si="49"/>
        <v>29</v>
      </c>
      <c r="AM78" s="34">
        <f t="shared" si="49"/>
        <v>31</v>
      </c>
      <c r="AN78" s="34">
        <f t="shared" si="49"/>
        <v>32</v>
      </c>
      <c r="AO78" s="34">
        <f t="shared" si="49"/>
        <v>28</v>
      </c>
      <c r="AP78" s="34">
        <f t="shared" si="49"/>
        <v>29</v>
      </c>
      <c r="AQ78" s="34">
        <f t="shared" si="49"/>
        <v>31</v>
      </c>
      <c r="AR78" s="146">
        <f>SUM(AR8,AR13,AR21,AR65)</f>
        <v>100.4</v>
      </c>
      <c r="AS78" s="146">
        <f>SUM(AS8,AS13,AS21,AS65,AS70)</f>
        <v>136</v>
      </c>
      <c r="AT78" s="146">
        <f>SUM(AT8,AT13,AT21,AT65)</f>
        <v>16</v>
      </c>
      <c r="AU78" s="146">
        <f>SUM(AU8,AU13,AU21,AU65,AU71)</f>
        <v>58</v>
      </c>
      <c r="AW78" s="32"/>
    </row>
    <row r="79" spans="1:49" s="9" customFormat="1" ht="35.4" thickBot="1" x14ac:dyDescent="0.3">
      <c r="A79" s="143"/>
      <c r="B79" s="144"/>
      <c r="C79" s="145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9">
        <f>SUM(N78:Q78)</f>
        <v>760</v>
      </c>
      <c r="O79" s="150"/>
      <c r="P79" s="150"/>
      <c r="Q79" s="151"/>
      <c r="R79" s="149">
        <f>SUM(R78:U78)</f>
        <v>795</v>
      </c>
      <c r="S79" s="150"/>
      <c r="T79" s="150"/>
      <c r="U79" s="151"/>
      <c r="V79" s="149">
        <f>SUM(V78:Y78)</f>
        <v>830</v>
      </c>
      <c r="W79" s="150"/>
      <c r="X79" s="150"/>
      <c r="Y79" s="151"/>
      <c r="Z79" s="149">
        <f>SUM(Z78:AC78)</f>
        <v>720</v>
      </c>
      <c r="AA79" s="150"/>
      <c r="AB79" s="150"/>
      <c r="AC79" s="151"/>
      <c r="AD79" s="149">
        <f>SUM(AD78:AG78)</f>
        <v>745</v>
      </c>
      <c r="AE79" s="150"/>
      <c r="AF79" s="150"/>
      <c r="AG79" s="151"/>
      <c r="AH79" s="149">
        <f>SUM(AH78:AK78)</f>
        <v>815</v>
      </c>
      <c r="AI79" s="150"/>
      <c r="AJ79" s="150"/>
      <c r="AK79" s="151"/>
      <c r="AL79" s="152">
        <f>SUM(AL78:AQ78)</f>
        <v>180</v>
      </c>
      <c r="AM79" s="153"/>
      <c r="AN79" s="153"/>
      <c r="AO79" s="153"/>
      <c r="AP79" s="153"/>
      <c r="AQ79" s="154"/>
      <c r="AR79" s="147"/>
      <c r="AS79" s="147"/>
      <c r="AT79" s="147"/>
      <c r="AU79" s="147"/>
      <c r="AW79" s="32"/>
    </row>
    <row r="80" spans="1:49" s="9" customFormat="1" x14ac:dyDescent="0.25">
      <c r="A80" s="19" t="s">
        <v>10</v>
      </c>
      <c r="B80" s="20" t="s">
        <v>109</v>
      </c>
      <c r="C80" s="21"/>
      <c r="D80" s="48"/>
      <c r="E80" s="48"/>
      <c r="F80" s="49"/>
      <c r="G80" s="49"/>
      <c r="H80" s="22"/>
      <c r="I80" s="22"/>
      <c r="J80" s="22"/>
      <c r="K80" s="22"/>
      <c r="L80" s="49"/>
      <c r="M80" s="48"/>
      <c r="N80" s="162">
        <v>2</v>
      </c>
      <c r="O80" s="163"/>
      <c r="P80" s="163"/>
      <c r="Q80" s="164"/>
      <c r="R80" s="162">
        <v>4</v>
      </c>
      <c r="S80" s="163"/>
      <c r="T80" s="163"/>
      <c r="U80" s="164"/>
      <c r="V80" s="162">
        <v>5</v>
      </c>
      <c r="W80" s="163"/>
      <c r="X80" s="163"/>
      <c r="Y80" s="164"/>
      <c r="Z80" s="162">
        <v>5</v>
      </c>
      <c r="AA80" s="163"/>
      <c r="AB80" s="163"/>
      <c r="AC80" s="164"/>
      <c r="AD80" s="162">
        <v>3</v>
      </c>
      <c r="AE80" s="163"/>
      <c r="AF80" s="163"/>
      <c r="AG80" s="164"/>
      <c r="AH80" s="162">
        <v>3</v>
      </c>
      <c r="AI80" s="163"/>
      <c r="AJ80" s="163"/>
      <c r="AK80" s="164"/>
      <c r="AL80" s="19"/>
      <c r="AM80" s="19"/>
      <c r="AN80" s="19"/>
      <c r="AO80" s="19"/>
      <c r="AP80" s="19"/>
      <c r="AQ80" s="19"/>
      <c r="AR80" s="22"/>
      <c r="AS80" s="22"/>
      <c r="AT80" s="22"/>
      <c r="AU80" s="22"/>
      <c r="AW80" s="32"/>
    </row>
    <row r="81" spans="3:5" x14ac:dyDescent="0.55000000000000004">
      <c r="C81" s="30"/>
      <c r="D81" s="31"/>
      <c r="E81" s="31"/>
    </row>
    <row r="82" spans="3:5" x14ac:dyDescent="0.55000000000000004">
      <c r="C82" s="30"/>
      <c r="D82" s="31"/>
      <c r="E82" s="31"/>
    </row>
    <row r="83" spans="3:5" x14ac:dyDescent="0.55000000000000004">
      <c r="C83" s="30"/>
      <c r="D83" s="31"/>
      <c r="E83" s="31"/>
    </row>
    <row r="84" spans="3:5" x14ac:dyDescent="0.55000000000000004">
      <c r="C84" s="30"/>
      <c r="D84" s="31"/>
      <c r="E84" s="31"/>
    </row>
    <row r="85" spans="3:5" x14ac:dyDescent="0.55000000000000004">
      <c r="C85" s="30"/>
      <c r="D85" s="31"/>
      <c r="E85" s="31"/>
    </row>
    <row r="86" spans="3:5" x14ac:dyDescent="0.55000000000000004">
      <c r="C86" s="30"/>
      <c r="D86" s="31"/>
      <c r="E86" s="31"/>
    </row>
  </sheetData>
  <customSheetViews>
    <customSheetView guid="{DEDEB9F7-A960-4C93-90C0-A771E61050C3}">
      <selection activeCell="C1" sqref="C1"/>
      <pageMargins left="0.7" right="0.7" top="0.75" bottom="0.75" header="0.3" footer="0.3"/>
    </customSheetView>
  </customSheetViews>
  <mergeCells count="132">
    <mergeCell ref="N80:Q80"/>
    <mergeCell ref="R80:U80"/>
    <mergeCell ref="V80:Y80"/>
    <mergeCell ref="Z80:AC80"/>
    <mergeCell ref="AD80:AG80"/>
    <mergeCell ref="AH80:AK80"/>
    <mergeCell ref="L78:L79"/>
    <mergeCell ref="M78:M79"/>
    <mergeCell ref="AR78:AR79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  <mergeCell ref="A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6:L77"/>
    <mergeCell ref="M76:M77"/>
    <mergeCell ref="AR76:AR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A76:C77"/>
    <mergeCell ref="D76:D77"/>
    <mergeCell ref="E76:E77"/>
    <mergeCell ref="F76:F77"/>
    <mergeCell ref="G76:G77"/>
    <mergeCell ref="H76:H77"/>
    <mergeCell ref="I76:I77"/>
    <mergeCell ref="J76:J77"/>
    <mergeCell ref="K76:K77"/>
    <mergeCell ref="AR74:AR75"/>
    <mergeCell ref="AS74:AS75"/>
    <mergeCell ref="AT74:AT75"/>
    <mergeCell ref="AU74:AU75"/>
    <mergeCell ref="N75:Q75"/>
    <mergeCell ref="R75:U75"/>
    <mergeCell ref="V75:Y75"/>
    <mergeCell ref="Z75:AC75"/>
    <mergeCell ref="AD75:AG75"/>
    <mergeCell ref="AH75:AK75"/>
    <mergeCell ref="AL75:AQ75"/>
    <mergeCell ref="AH73:AK73"/>
    <mergeCell ref="AL73:AQ73"/>
    <mergeCell ref="A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AR6:AR7"/>
    <mergeCell ref="AS6:AS7"/>
    <mergeCell ref="AT6:AT7"/>
    <mergeCell ref="AU6:AU7"/>
    <mergeCell ref="A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R72:AR73"/>
    <mergeCell ref="AS72:AS73"/>
    <mergeCell ref="AT72:AT73"/>
    <mergeCell ref="AU72:AU73"/>
    <mergeCell ref="N73:Q73"/>
    <mergeCell ref="R73:U73"/>
    <mergeCell ref="V73:Y73"/>
    <mergeCell ref="Z73:AC73"/>
    <mergeCell ref="AD73:AG73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ageMargins left="0" right="0" top="0" bottom="0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view="pageBreakPreview" zoomScale="25" zoomScaleNormal="50" zoomScaleSheetLayoutView="25" workbookViewId="0">
      <pane xSplit="13" ySplit="8" topLeftCell="N9" activePane="bottomRight" state="frozen"/>
      <selection pane="topRight" activeCell="N1" sqref="N1"/>
      <selection pane="bottomLeft" activeCell="A9" sqref="A9"/>
      <selection pane="bottomRight" activeCell="B4" sqref="B4:B7"/>
    </sheetView>
  </sheetViews>
  <sheetFormatPr defaultColWidth="8.77734375" defaultRowHeight="34.799999999999997" x14ac:dyDescent="0.55000000000000004"/>
  <cols>
    <col min="1" max="1" width="12.44140625" style="25" customWidth="1"/>
    <col min="2" max="2" width="129.5546875" style="25" customWidth="1"/>
    <col min="3" max="3" width="27.77734375" style="26" customWidth="1"/>
    <col min="4" max="4" width="17.21875" style="25" customWidth="1"/>
    <col min="5" max="7" width="15" style="25" customWidth="1"/>
    <col min="8" max="13" width="15.77734375" style="25" customWidth="1"/>
    <col min="14" max="37" width="13.77734375" style="27" customWidth="1"/>
    <col min="38" max="43" width="9.77734375" style="25" customWidth="1"/>
    <col min="44" max="44" width="14.44140625" style="28" customWidth="1"/>
    <col min="45" max="45" width="13.77734375" style="28" customWidth="1"/>
    <col min="46" max="46" width="14.77734375" style="28" customWidth="1"/>
    <col min="47" max="47" width="11.21875" style="28" customWidth="1"/>
    <col min="48" max="48" width="8.77734375" style="29"/>
    <col min="49" max="49" width="14.21875" style="29" customWidth="1"/>
    <col min="50" max="16384" width="8.77734375" style="29"/>
  </cols>
  <sheetData>
    <row r="1" spans="1:49" s="5" customFormat="1" ht="51.75" customHeight="1" x14ac:dyDescent="0.25">
      <c r="A1" s="39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4"/>
      <c r="AS1" s="4"/>
      <c r="AT1" s="4"/>
      <c r="AU1" s="4"/>
    </row>
    <row r="2" spans="1:49" s="5" customFormat="1" ht="30" customHeight="1" x14ac:dyDescent="0.25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5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4"/>
    </row>
    <row r="4" spans="1:49" s="9" customFormat="1" ht="53.25" customHeight="1" x14ac:dyDescent="0.25">
      <c r="A4" s="118" t="s">
        <v>11</v>
      </c>
      <c r="B4" s="121" t="s">
        <v>12</v>
      </c>
      <c r="C4" s="124" t="s">
        <v>31</v>
      </c>
      <c r="D4" s="121" t="s">
        <v>37</v>
      </c>
      <c r="E4" s="121"/>
      <c r="F4" s="121"/>
      <c r="G4" s="121"/>
      <c r="H4" s="121"/>
      <c r="I4" s="121"/>
      <c r="J4" s="121"/>
      <c r="K4" s="121"/>
      <c r="L4" s="121"/>
      <c r="M4" s="121"/>
      <c r="N4" s="121" t="s">
        <v>38</v>
      </c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 t="s">
        <v>42</v>
      </c>
      <c r="AM4" s="121"/>
      <c r="AN4" s="121"/>
      <c r="AO4" s="121"/>
      <c r="AP4" s="121"/>
      <c r="AQ4" s="121"/>
      <c r="AR4" s="121"/>
      <c r="AS4" s="121"/>
      <c r="AT4" s="121"/>
      <c r="AU4" s="121"/>
    </row>
    <row r="5" spans="1:49" s="9" customFormat="1" ht="53.25" customHeight="1" x14ac:dyDescent="0.25">
      <c r="A5" s="119"/>
      <c r="B5" s="121"/>
      <c r="C5" s="124"/>
      <c r="D5" s="124" t="s">
        <v>45</v>
      </c>
      <c r="E5" s="124" t="s">
        <v>46</v>
      </c>
      <c r="F5" s="126" t="s">
        <v>41</v>
      </c>
      <c r="G5" s="124" t="s">
        <v>48</v>
      </c>
      <c r="H5" s="128" t="s">
        <v>32</v>
      </c>
      <c r="I5" s="128" t="s">
        <v>33</v>
      </c>
      <c r="J5" s="128" t="s">
        <v>49</v>
      </c>
      <c r="K5" s="128" t="s">
        <v>34</v>
      </c>
      <c r="L5" s="124" t="s">
        <v>121</v>
      </c>
      <c r="M5" s="124" t="s">
        <v>47</v>
      </c>
      <c r="N5" s="121" t="s">
        <v>3</v>
      </c>
      <c r="O5" s="121"/>
      <c r="P5" s="121"/>
      <c r="Q5" s="121"/>
      <c r="R5" s="121"/>
      <c r="S5" s="121"/>
      <c r="T5" s="121"/>
      <c r="U5" s="121"/>
      <c r="V5" s="121" t="s">
        <v>36</v>
      </c>
      <c r="W5" s="121"/>
      <c r="X5" s="121"/>
      <c r="Y5" s="121"/>
      <c r="Z5" s="121"/>
      <c r="AA5" s="121"/>
      <c r="AB5" s="121"/>
      <c r="AC5" s="121"/>
      <c r="AD5" s="121" t="s">
        <v>4</v>
      </c>
      <c r="AE5" s="121"/>
      <c r="AF5" s="121"/>
      <c r="AG5" s="121"/>
      <c r="AH5" s="121"/>
      <c r="AI5" s="121"/>
      <c r="AJ5" s="121"/>
      <c r="AK5" s="121"/>
      <c r="AL5" s="121" t="s">
        <v>43</v>
      </c>
      <c r="AM5" s="121"/>
      <c r="AN5" s="121"/>
      <c r="AO5" s="121"/>
      <c r="AP5" s="121"/>
      <c r="AQ5" s="121"/>
      <c r="AR5" s="121" t="s">
        <v>44</v>
      </c>
      <c r="AS5" s="121"/>
      <c r="AT5" s="121"/>
      <c r="AU5" s="121"/>
    </row>
    <row r="6" spans="1:49" s="9" customFormat="1" ht="52.5" customHeight="1" x14ac:dyDescent="0.25">
      <c r="A6" s="119"/>
      <c r="B6" s="122"/>
      <c r="C6" s="124"/>
      <c r="D6" s="124"/>
      <c r="E6" s="124"/>
      <c r="F6" s="126"/>
      <c r="G6" s="124"/>
      <c r="H6" s="128"/>
      <c r="I6" s="128"/>
      <c r="J6" s="128"/>
      <c r="K6" s="128"/>
      <c r="L6" s="124"/>
      <c r="M6" s="124"/>
      <c r="N6" s="121" t="s">
        <v>13</v>
      </c>
      <c r="O6" s="121"/>
      <c r="P6" s="121"/>
      <c r="Q6" s="121"/>
      <c r="R6" s="121" t="s">
        <v>14</v>
      </c>
      <c r="S6" s="121"/>
      <c r="T6" s="121"/>
      <c r="U6" s="121"/>
      <c r="V6" s="121" t="s">
        <v>15</v>
      </c>
      <c r="W6" s="121"/>
      <c r="X6" s="121"/>
      <c r="Y6" s="121"/>
      <c r="Z6" s="121" t="s">
        <v>16</v>
      </c>
      <c r="AA6" s="121"/>
      <c r="AB6" s="121"/>
      <c r="AC6" s="121"/>
      <c r="AD6" s="121" t="s">
        <v>26</v>
      </c>
      <c r="AE6" s="121"/>
      <c r="AF6" s="121"/>
      <c r="AG6" s="121"/>
      <c r="AH6" s="121" t="s">
        <v>27</v>
      </c>
      <c r="AI6" s="121"/>
      <c r="AJ6" s="121"/>
      <c r="AK6" s="121"/>
      <c r="AL6" s="121" t="s">
        <v>0</v>
      </c>
      <c r="AM6" s="121" t="s">
        <v>1</v>
      </c>
      <c r="AN6" s="121" t="s">
        <v>2</v>
      </c>
      <c r="AO6" s="121" t="s">
        <v>28</v>
      </c>
      <c r="AP6" s="121" t="s">
        <v>29</v>
      </c>
      <c r="AQ6" s="121" t="s">
        <v>30</v>
      </c>
      <c r="AR6" s="130" t="s">
        <v>123</v>
      </c>
      <c r="AS6" s="132" t="s">
        <v>124</v>
      </c>
      <c r="AT6" s="130" t="s">
        <v>125</v>
      </c>
      <c r="AU6" s="130" t="s">
        <v>40</v>
      </c>
    </row>
    <row r="7" spans="1:49" s="9" customFormat="1" ht="265.5" customHeight="1" thickBot="1" x14ac:dyDescent="0.3">
      <c r="A7" s="120"/>
      <c r="B7" s="123"/>
      <c r="C7" s="125"/>
      <c r="D7" s="125"/>
      <c r="E7" s="125"/>
      <c r="F7" s="127"/>
      <c r="G7" s="125"/>
      <c r="H7" s="129"/>
      <c r="I7" s="129"/>
      <c r="J7" s="129"/>
      <c r="K7" s="129"/>
      <c r="L7" s="125"/>
      <c r="M7" s="125"/>
      <c r="N7" s="92" t="s">
        <v>24</v>
      </c>
      <c r="O7" s="10" t="s">
        <v>25</v>
      </c>
      <c r="P7" s="10" t="s">
        <v>122</v>
      </c>
      <c r="Q7" s="10" t="s">
        <v>39</v>
      </c>
      <c r="R7" s="92" t="s">
        <v>24</v>
      </c>
      <c r="S7" s="10" t="s">
        <v>25</v>
      </c>
      <c r="T7" s="10" t="s">
        <v>122</v>
      </c>
      <c r="U7" s="10" t="s">
        <v>39</v>
      </c>
      <c r="V7" s="92" t="s">
        <v>24</v>
      </c>
      <c r="W7" s="10" t="s">
        <v>25</v>
      </c>
      <c r="X7" s="10" t="s">
        <v>122</v>
      </c>
      <c r="Y7" s="10" t="s">
        <v>39</v>
      </c>
      <c r="Z7" s="92" t="s">
        <v>24</v>
      </c>
      <c r="AA7" s="10" t="s">
        <v>25</v>
      </c>
      <c r="AB7" s="10" t="s">
        <v>122</v>
      </c>
      <c r="AC7" s="10" t="s">
        <v>39</v>
      </c>
      <c r="AD7" s="92" t="s">
        <v>24</v>
      </c>
      <c r="AE7" s="10" t="s">
        <v>25</v>
      </c>
      <c r="AF7" s="10" t="s">
        <v>122</v>
      </c>
      <c r="AG7" s="10" t="s">
        <v>39</v>
      </c>
      <c r="AH7" s="92" t="s">
        <v>24</v>
      </c>
      <c r="AI7" s="10" t="s">
        <v>25</v>
      </c>
      <c r="AJ7" s="10" t="s">
        <v>122</v>
      </c>
      <c r="AK7" s="10" t="s">
        <v>39</v>
      </c>
      <c r="AL7" s="118"/>
      <c r="AM7" s="118"/>
      <c r="AN7" s="118"/>
      <c r="AO7" s="118"/>
      <c r="AP7" s="118"/>
      <c r="AQ7" s="118"/>
      <c r="AR7" s="131"/>
      <c r="AS7" s="133"/>
      <c r="AT7" s="134"/>
      <c r="AU7" s="131"/>
    </row>
    <row r="8" spans="1:49" s="13" customFormat="1" ht="75" customHeight="1" thickBot="1" x14ac:dyDescent="0.3">
      <c r="A8" s="11"/>
      <c r="B8" s="12" t="s">
        <v>119</v>
      </c>
      <c r="C8" s="11"/>
      <c r="D8" s="37">
        <f t="shared" ref="D8:AU8" si="0">SUM(D9:D12)</f>
        <v>360</v>
      </c>
      <c r="E8" s="37">
        <f t="shared" si="0"/>
        <v>170</v>
      </c>
      <c r="F8" s="37">
        <f t="shared" si="0"/>
        <v>13</v>
      </c>
      <c r="G8" s="37">
        <f t="shared" si="0"/>
        <v>117</v>
      </c>
      <c r="H8" s="88">
        <f t="shared" si="0"/>
        <v>0</v>
      </c>
      <c r="I8" s="37">
        <f>SUM(I9:I12)</f>
        <v>117</v>
      </c>
      <c r="J8" s="37">
        <f t="shared" si="0"/>
        <v>0</v>
      </c>
      <c r="K8" s="37">
        <f t="shared" si="0"/>
        <v>0</v>
      </c>
      <c r="L8" s="37">
        <f t="shared" si="0"/>
        <v>40</v>
      </c>
      <c r="M8" s="37">
        <f t="shared" si="0"/>
        <v>190</v>
      </c>
      <c r="N8" s="37">
        <f t="shared" si="0"/>
        <v>13</v>
      </c>
      <c r="O8" s="37">
        <f t="shared" si="0"/>
        <v>25</v>
      </c>
      <c r="P8" s="37">
        <f t="shared" si="0"/>
        <v>5</v>
      </c>
      <c r="Q8" s="37">
        <f t="shared" si="0"/>
        <v>28</v>
      </c>
      <c r="R8" s="37">
        <f t="shared" si="0"/>
        <v>0</v>
      </c>
      <c r="S8" s="37">
        <f t="shared" si="0"/>
        <v>17</v>
      </c>
      <c r="T8" s="37">
        <f t="shared" si="0"/>
        <v>5</v>
      </c>
      <c r="U8" s="37">
        <f t="shared" si="0"/>
        <v>28</v>
      </c>
      <c r="V8" s="37">
        <f t="shared" si="0"/>
        <v>0</v>
      </c>
      <c r="W8" s="37">
        <f t="shared" si="0"/>
        <v>34</v>
      </c>
      <c r="X8" s="37">
        <f t="shared" si="0"/>
        <v>15</v>
      </c>
      <c r="Y8" s="37">
        <f t="shared" si="0"/>
        <v>51</v>
      </c>
      <c r="Z8" s="37">
        <f t="shared" si="0"/>
        <v>0</v>
      </c>
      <c r="AA8" s="37">
        <f t="shared" si="0"/>
        <v>41</v>
      </c>
      <c r="AB8" s="37">
        <f t="shared" si="0"/>
        <v>15</v>
      </c>
      <c r="AC8" s="37">
        <f t="shared" si="0"/>
        <v>83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8">
        <f t="shared" si="0"/>
        <v>2</v>
      </c>
      <c r="AM8" s="38">
        <f t="shared" si="0"/>
        <v>2</v>
      </c>
      <c r="AN8" s="38">
        <f t="shared" si="0"/>
        <v>4</v>
      </c>
      <c r="AO8" s="38">
        <f t="shared" si="0"/>
        <v>5</v>
      </c>
      <c r="AP8" s="38">
        <f t="shared" si="0"/>
        <v>0</v>
      </c>
      <c r="AQ8" s="38">
        <f t="shared" si="0"/>
        <v>0</v>
      </c>
      <c r="AR8" s="37">
        <f t="shared" si="0"/>
        <v>6.36</v>
      </c>
      <c r="AS8" s="37">
        <f t="shared" si="0"/>
        <v>0</v>
      </c>
      <c r="AT8" s="37">
        <f>SUM(AT9:AT12)</f>
        <v>0</v>
      </c>
      <c r="AU8" s="37">
        <f t="shared" si="0"/>
        <v>0</v>
      </c>
      <c r="AW8" s="32"/>
    </row>
    <row r="9" spans="1:49" s="9" customFormat="1" ht="36" customHeight="1" x14ac:dyDescent="0.25">
      <c r="A9" s="14" t="s">
        <v>10</v>
      </c>
      <c r="B9" s="15" t="s">
        <v>147</v>
      </c>
      <c r="C9" s="16" t="s">
        <v>54</v>
      </c>
      <c r="D9" s="94">
        <f t="shared" ref="D9:D20" si="1">SUM(E9,M9)</f>
        <v>314</v>
      </c>
      <c r="E9" s="94">
        <f>SUM(F9:G9,L9)</f>
        <v>142</v>
      </c>
      <c r="F9" s="33">
        <f>SUM(N9,R9,V9,Z9,AD9,AH9)</f>
        <v>0</v>
      </c>
      <c r="G9" s="33">
        <f t="shared" ref="F9:G11" si="2">SUM(O9,S9,W9,AA9,AE9,AI9)</f>
        <v>102</v>
      </c>
      <c r="H9" s="87"/>
      <c r="I9" s="17">
        <v>102</v>
      </c>
      <c r="J9" s="17"/>
      <c r="K9" s="17"/>
      <c r="L9" s="33">
        <f t="shared" ref="L9:M12" si="3">SUM(P9,T9,X9,AB9,AF9,AJ9)</f>
        <v>40</v>
      </c>
      <c r="M9" s="94">
        <f t="shared" si="3"/>
        <v>172</v>
      </c>
      <c r="N9" s="18"/>
      <c r="O9" s="18">
        <v>17</v>
      </c>
      <c r="P9" s="18">
        <v>5</v>
      </c>
      <c r="Q9" s="18">
        <v>28</v>
      </c>
      <c r="R9" s="18"/>
      <c r="S9" s="18">
        <v>17</v>
      </c>
      <c r="T9" s="18">
        <v>5</v>
      </c>
      <c r="U9" s="18">
        <v>28</v>
      </c>
      <c r="V9" s="18"/>
      <c r="W9" s="18">
        <v>34</v>
      </c>
      <c r="X9" s="18">
        <v>15</v>
      </c>
      <c r="Y9" s="18">
        <v>51</v>
      </c>
      <c r="Z9" s="18"/>
      <c r="AA9" s="18">
        <v>34</v>
      </c>
      <c r="AB9" s="18">
        <v>15</v>
      </c>
      <c r="AC9" s="18">
        <v>65</v>
      </c>
      <c r="AD9" s="18"/>
      <c r="AE9" s="18"/>
      <c r="AF9" s="18"/>
      <c r="AG9" s="18"/>
      <c r="AH9" s="18"/>
      <c r="AI9" s="18"/>
      <c r="AJ9" s="18"/>
      <c r="AK9" s="18"/>
      <c r="AL9" s="40">
        <v>2</v>
      </c>
      <c r="AM9" s="40">
        <v>2</v>
      </c>
      <c r="AN9" s="40">
        <v>4</v>
      </c>
      <c r="AO9" s="40">
        <v>4</v>
      </c>
      <c r="AP9" s="40"/>
      <c r="AQ9" s="40"/>
      <c r="AR9" s="18">
        <f>E9/25</f>
        <v>5.68</v>
      </c>
      <c r="AS9" s="18"/>
      <c r="AT9" s="18"/>
      <c r="AU9" s="18"/>
      <c r="AW9" s="32"/>
    </row>
    <row r="10" spans="1:49" s="9" customFormat="1" ht="36" customHeight="1" x14ac:dyDescent="0.25">
      <c r="A10" s="14" t="s">
        <v>9</v>
      </c>
      <c r="B10" s="15" t="s">
        <v>56</v>
      </c>
      <c r="C10" s="16" t="s">
        <v>59</v>
      </c>
      <c r="D10" s="94">
        <f t="shared" si="1"/>
        <v>25</v>
      </c>
      <c r="E10" s="94">
        <f>SUM(F10:G10,L10)</f>
        <v>7</v>
      </c>
      <c r="F10" s="33">
        <f t="shared" si="2"/>
        <v>0</v>
      </c>
      <c r="G10" s="33">
        <f t="shared" si="2"/>
        <v>7</v>
      </c>
      <c r="H10" s="17"/>
      <c r="I10" s="17">
        <v>7</v>
      </c>
      <c r="J10" s="17"/>
      <c r="K10" s="17"/>
      <c r="L10" s="33">
        <f t="shared" si="3"/>
        <v>0</v>
      </c>
      <c r="M10" s="94">
        <f t="shared" si="3"/>
        <v>18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7</v>
      </c>
      <c r="AB10" s="18">
        <v>0</v>
      </c>
      <c r="AC10" s="18">
        <v>18</v>
      </c>
      <c r="AD10" s="18"/>
      <c r="AE10" s="18"/>
      <c r="AF10" s="18"/>
      <c r="AG10" s="18"/>
      <c r="AH10" s="18"/>
      <c r="AI10" s="18"/>
      <c r="AJ10" s="18"/>
      <c r="AK10" s="18"/>
      <c r="AL10" s="40"/>
      <c r="AM10" s="40"/>
      <c r="AN10" s="40"/>
      <c r="AO10" s="40">
        <v>1</v>
      </c>
      <c r="AP10" s="40"/>
      <c r="AQ10" s="40"/>
      <c r="AR10" s="18">
        <f>E10/25</f>
        <v>0.28000000000000003</v>
      </c>
      <c r="AS10" s="18"/>
      <c r="AT10" s="18"/>
      <c r="AU10" s="18"/>
      <c r="AW10" s="32"/>
    </row>
    <row r="11" spans="1:49" s="9" customFormat="1" ht="36" customHeight="1" x14ac:dyDescent="0.25">
      <c r="A11" s="14" t="s">
        <v>8</v>
      </c>
      <c r="B11" s="15" t="s">
        <v>76</v>
      </c>
      <c r="C11" s="16" t="s">
        <v>151</v>
      </c>
      <c r="D11" s="94">
        <f t="shared" si="1"/>
        <v>11</v>
      </c>
      <c r="E11" s="94">
        <f>SUM(F11:G11,L11)</f>
        <v>11</v>
      </c>
      <c r="F11" s="33">
        <f t="shared" si="2"/>
        <v>3</v>
      </c>
      <c r="G11" s="33">
        <f>SUM(O11,S11,W11,AA11,AE11,AI11)</f>
        <v>8</v>
      </c>
      <c r="H11" s="17"/>
      <c r="I11" s="17">
        <v>8</v>
      </c>
      <c r="J11" s="17"/>
      <c r="K11" s="17"/>
      <c r="L11" s="33">
        <f t="shared" si="3"/>
        <v>0</v>
      </c>
      <c r="M11" s="94">
        <f t="shared" si="3"/>
        <v>0</v>
      </c>
      <c r="N11" s="18">
        <v>3</v>
      </c>
      <c r="O11" s="18">
        <v>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40"/>
      <c r="AM11" s="40"/>
      <c r="AN11" s="40"/>
      <c r="AO11" s="40"/>
      <c r="AP11" s="40"/>
      <c r="AQ11" s="40"/>
      <c r="AR11" s="18">
        <v>0</v>
      </c>
      <c r="AS11" s="18"/>
      <c r="AT11" s="18"/>
      <c r="AU11" s="18"/>
      <c r="AW11" s="32"/>
    </row>
    <row r="12" spans="1:49" s="9" customFormat="1" ht="36" customHeight="1" thickBot="1" x14ac:dyDescent="0.3">
      <c r="A12" s="54" t="s">
        <v>7</v>
      </c>
      <c r="B12" s="55" t="s">
        <v>101</v>
      </c>
      <c r="C12" s="56" t="s">
        <v>126</v>
      </c>
      <c r="D12" s="57">
        <f t="shared" si="1"/>
        <v>10</v>
      </c>
      <c r="E12" s="57">
        <f>SUM(F12:G12,L12)</f>
        <v>10</v>
      </c>
      <c r="F12" s="58">
        <f>SUM(N12,R12,V12,Z12,AD12,AH12)</f>
        <v>10</v>
      </c>
      <c r="G12" s="58">
        <f>SUM(O12,S12,W12,AA12,AE12,AI12)</f>
        <v>0</v>
      </c>
      <c r="H12" s="59"/>
      <c r="I12" s="59"/>
      <c r="J12" s="59"/>
      <c r="K12" s="59"/>
      <c r="L12" s="58">
        <f t="shared" si="3"/>
        <v>0</v>
      </c>
      <c r="M12" s="57">
        <f t="shared" si="3"/>
        <v>0</v>
      </c>
      <c r="N12" s="60">
        <v>10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  <c r="AM12" s="61"/>
      <c r="AN12" s="61"/>
      <c r="AO12" s="61"/>
      <c r="AP12" s="61"/>
      <c r="AQ12" s="61"/>
      <c r="AR12" s="60">
        <f>E12/25</f>
        <v>0.4</v>
      </c>
      <c r="AS12" s="60"/>
      <c r="AT12" s="60"/>
      <c r="AU12" s="60"/>
      <c r="AW12" s="32"/>
    </row>
    <row r="13" spans="1:49" s="9" customFormat="1" ht="36" customHeight="1" thickBot="1" x14ac:dyDescent="0.3">
      <c r="A13" s="11" t="s">
        <v>17</v>
      </c>
      <c r="B13" s="12" t="s">
        <v>129</v>
      </c>
      <c r="C13" s="11"/>
      <c r="D13" s="37">
        <f t="shared" ref="D13:AU13" si="4">SUM(D14:D20)</f>
        <v>530</v>
      </c>
      <c r="E13" s="37">
        <f t="shared" si="4"/>
        <v>339</v>
      </c>
      <c r="F13" s="37">
        <f t="shared" si="4"/>
        <v>90</v>
      </c>
      <c r="G13" s="37">
        <f t="shared" si="4"/>
        <v>189</v>
      </c>
      <c r="H13" s="37">
        <f t="shared" si="4"/>
        <v>174</v>
      </c>
      <c r="I13" s="37">
        <f t="shared" si="4"/>
        <v>15</v>
      </c>
      <c r="J13" s="37">
        <f t="shared" si="4"/>
        <v>0</v>
      </c>
      <c r="K13" s="37">
        <f t="shared" si="4"/>
        <v>0</v>
      </c>
      <c r="L13" s="37">
        <f t="shared" si="4"/>
        <v>60</v>
      </c>
      <c r="M13" s="37">
        <f t="shared" si="4"/>
        <v>191</v>
      </c>
      <c r="N13" s="37">
        <f t="shared" si="4"/>
        <v>60</v>
      </c>
      <c r="O13" s="37">
        <f t="shared" si="4"/>
        <v>105</v>
      </c>
      <c r="P13" s="37">
        <f t="shared" si="4"/>
        <v>35</v>
      </c>
      <c r="Q13" s="37">
        <f t="shared" si="4"/>
        <v>100</v>
      </c>
      <c r="R13" s="37">
        <f t="shared" si="4"/>
        <v>30</v>
      </c>
      <c r="S13" s="37">
        <f t="shared" si="4"/>
        <v>60</v>
      </c>
      <c r="T13" s="37">
        <f t="shared" si="4"/>
        <v>15</v>
      </c>
      <c r="U13" s="37">
        <f t="shared" si="4"/>
        <v>45</v>
      </c>
      <c r="V13" s="37">
        <f t="shared" si="4"/>
        <v>0</v>
      </c>
      <c r="W13" s="37">
        <f t="shared" si="4"/>
        <v>9</v>
      </c>
      <c r="X13" s="37">
        <f t="shared" si="4"/>
        <v>5</v>
      </c>
      <c r="Y13" s="37">
        <f t="shared" si="4"/>
        <v>16</v>
      </c>
      <c r="Z13" s="37">
        <f t="shared" si="4"/>
        <v>0</v>
      </c>
      <c r="AA13" s="37">
        <f t="shared" si="4"/>
        <v>15</v>
      </c>
      <c r="AB13" s="37">
        <f t="shared" si="4"/>
        <v>5</v>
      </c>
      <c r="AC13" s="37">
        <f t="shared" si="4"/>
        <v>30</v>
      </c>
      <c r="AD13" s="37">
        <f t="shared" si="4"/>
        <v>0</v>
      </c>
      <c r="AE13" s="37">
        <f t="shared" si="4"/>
        <v>0</v>
      </c>
      <c r="AF13" s="37">
        <f t="shared" si="4"/>
        <v>0</v>
      </c>
      <c r="AG13" s="37">
        <f t="shared" si="4"/>
        <v>0</v>
      </c>
      <c r="AH13" s="37">
        <f t="shared" si="4"/>
        <v>0</v>
      </c>
      <c r="AI13" s="37">
        <f t="shared" si="4"/>
        <v>0</v>
      </c>
      <c r="AJ13" s="37">
        <f t="shared" si="4"/>
        <v>0</v>
      </c>
      <c r="AK13" s="37">
        <f t="shared" si="4"/>
        <v>0</v>
      </c>
      <c r="AL13" s="38">
        <f t="shared" si="4"/>
        <v>12</v>
      </c>
      <c r="AM13" s="38">
        <f t="shared" si="4"/>
        <v>6</v>
      </c>
      <c r="AN13" s="38">
        <f t="shared" si="4"/>
        <v>1</v>
      </c>
      <c r="AO13" s="38">
        <f t="shared" si="4"/>
        <v>2</v>
      </c>
      <c r="AP13" s="38">
        <f t="shared" si="4"/>
        <v>0</v>
      </c>
      <c r="AQ13" s="38">
        <f t="shared" si="4"/>
        <v>0</v>
      </c>
      <c r="AR13" s="38">
        <v>7</v>
      </c>
      <c r="AS13" s="38">
        <f t="shared" si="4"/>
        <v>13</v>
      </c>
      <c r="AT13" s="38">
        <f t="shared" si="4"/>
        <v>13</v>
      </c>
      <c r="AU13" s="38">
        <f t="shared" si="4"/>
        <v>2</v>
      </c>
      <c r="AW13" s="32"/>
    </row>
    <row r="14" spans="1:49" s="90" customFormat="1" ht="36" customHeight="1" x14ac:dyDescent="0.25">
      <c r="A14" s="54" t="s">
        <v>10</v>
      </c>
      <c r="B14" s="55" t="s">
        <v>154</v>
      </c>
      <c r="C14" s="56" t="s">
        <v>57</v>
      </c>
      <c r="D14" s="57">
        <f t="shared" si="1"/>
        <v>100</v>
      </c>
      <c r="E14" s="57">
        <f>SUM(F14:G14,L14)</f>
        <v>55</v>
      </c>
      <c r="F14" s="58">
        <f t="shared" ref="F14:G20" si="5">SUM(N14,R14,V14,Z14,AD14,AH14)</f>
        <v>15</v>
      </c>
      <c r="G14" s="58">
        <f t="shared" si="5"/>
        <v>30</v>
      </c>
      <c r="H14" s="59">
        <v>30</v>
      </c>
      <c r="I14" s="59"/>
      <c r="J14" s="59"/>
      <c r="K14" s="59"/>
      <c r="L14" s="58">
        <f t="shared" ref="L14:M20" si="6">SUM(P14,T14,X14,AB14,AF14,AJ14)</f>
        <v>10</v>
      </c>
      <c r="M14" s="57">
        <f t="shared" si="6"/>
        <v>45</v>
      </c>
      <c r="N14" s="60">
        <v>15</v>
      </c>
      <c r="O14" s="60">
        <v>30</v>
      </c>
      <c r="P14" s="60">
        <v>10</v>
      </c>
      <c r="Q14" s="60">
        <v>45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>
        <v>4</v>
      </c>
      <c r="AM14" s="61"/>
      <c r="AN14" s="61"/>
      <c r="AO14" s="61"/>
      <c r="AP14" s="61"/>
      <c r="AQ14" s="61"/>
      <c r="AR14" s="60">
        <f t="shared" ref="AR14:AR20" si="7">E14/25</f>
        <v>2.2000000000000002</v>
      </c>
      <c r="AS14" s="60">
        <v>4</v>
      </c>
      <c r="AT14" s="60"/>
      <c r="AU14" s="60"/>
      <c r="AW14" s="91"/>
    </row>
    <row r="15" spans="1:49" s="9" customFormat="1" ht="36" customHeight="1" x14ac:dyDescent="0.25">
      <c r="A15" s="14" t="s">
        <v>9</v>
      </c>
      <c r="B15" s="15" t="s">
        <v>164</v>
      </c>
      <c r="C15" s="16" t="s">
        <v>64</v>
      </c>
      <c r="D15" s="94">
        <f t="shared" si="1"/>
        <v>30</v>
      </c>
      <c r="E15" s="94">
        <f>SUM(F15:G15,L15)</f>
        <v>14</v>
      </c>
      <c r="F15" s="33">
        <f t="shared" si="5"/>
        <v>0</v>
      </c>
      <c r="G15" s="33">
        <f t="shared" si="5"/>
        <v>9</v>
      </c>
      <c r="H15" s="17">
        <v>9</v>
      </c>
      <c r="I15" s="17"/>
      <c r="J15" s="17"/>
      <c r="K15" s="17"/>
      <c r="L15" s="33">
        <f t="shared" si="6"/>
        <v>5</v>
      </c>
      <c r="M15" s="94">
        <f t="shared" si="6"/>
        <v>16</v>
      </c>
      <c r="N15" s="18"/>
      <c r="O15" s="18"/>
      <c r="P15" s="18"/>
      <c r="Q15" s="18"/>
      <c r="R15" s="18"/>
      <c r="S15" s="18"/>
      <c r="T15" s="18"/>
      <c r="U15" s="18"/>
      <c r="V15" s="18"/>
      <c r="W15" s="18">
        <v>9</v>
      </c>
      <c r="X15" s="18">
        <v>5</v>
      </c>
      <c r="Y15" s="18">
        <v>16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40"/>
      <c r="AM15" s="40"/>
      <c r="AN15" s="40">
        <v>1</v>
      </c>
      <c r="AO15" s="40"/>
      <c r="AP15" s="40"/>
      <c r="AQ15" s="40"/>
      <c r="AR15" s="18">
        <f t="shared" si="7"/>
        <v>0.56000000000000005</v>
      </c>
      <c r="AS15" s="18"/>
      <c r="AT15" s="18">
        <f>SUM(AL15:AQ15)</f>
        <v>1</v>
      </c>
      <c r="AU15" s="18"/>
      <c r="AW15" s="32"/>
    </row>
    <row r="16" spans="1:49" s="90" customFormat="1" ht="36" customHeight="1" x14ac:dyDescent="0.25">
      <c r="A16" s="54" t="s">
        <v>8</v>
      </c>
      <c r="B16" s="55" t="s">
        <v>155</v>
      </c>
      <c r="C16" s="56" t="s">
        <v>60</v>
      </c>
      <c r="D16" s="57">
        <f t="shared" si="1"/>
        <v>150</v>
      </c>
      <c r="E16" s="57">
        <f>SUM(F16:G16,L16)</f>
        <v>100</v>
      </c>
      <c r="F16" s="58">
        <f t="shared" si="5"/>
        <v>30</v>
      </c>
      <c r="G16" s="58">
        <f t="shared" si="5"/>
        <v>60</v>
      </c>
      <c r="H16" s="59">
        <v>60</v>
      </c>
      <c r="I16" s="59"/>
      <c r="J16" s="59"/>
      <c r="K16" s="59"/>
      <c r="L16" s="58">
        <f t="shared" si="6"/>
        <v>10</v>
      </c>
      <c r="M16" s="57">
        <f t="shared" si="6"/>
        <v>50</v>
      </c>
      <c r="N16" s="60">
        <v>15</v>
      </c>
      <c r="O16" s="60">
        <v>30</v>
      </c>
      <c r="P16" s="60">
        <v>5</v>
      </c>
      <c r="Q16" s="60">
        <v>25</v>
      </c>
      <c r="R16" s="60">
        <v>15</v>
      </c>
      <c r="S16" s="60">
        <v>30</v>
      </c>
      <c r="T16" s="60">
        <v>5</v>
      </c>
      <c r="U16" s="60">
        <v>25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1">
        <v>3</v>
      </c>
      <c r="AM16" s="61">
        <v>3</v>
      </c>
      <c r="AN16" s="61"/>
      <c r="AO16" s="61"/>
      <c r="AP16" s="61"/>
      <c r="AQ16" s="61"/>
      <c r="AR16" s="60">
        <f t="shared" si="7"/>
        <v>4</v>
      </c>
      <c r="AS16" s="60">
        <v>6</v>
      </c>
      <c r="AT16" s="60">
        <f>SUM(AL16:AQ16)</f>
        <v>6</v>
      </c>
      <c r="AU16" s="60"/>
      <c r="AW16" s="91"/>
    </row>
    <row r="17" spans="1:49" s="90" customFormat="1" ht="36" customHeight="1" x14ac:dyDescent="0.25">
      <c r="A17" s="54" t="s">
        <v>7</v>
      </c>
      <c r="B17" s="55" t="s">
        <v>70</v>
      </c>
      <c r="C17" s="56" t="s">
        <v>57</v>
      </c>
      <c r="D17" s="57">
        <f t="shared" si="1"/>
        <v>25</v>
      </c>
      <c r="E17" s="57">
        <f t="shared" ref="E17" si="8">SUM(F17:G17,L17)</f>
        <v>20</v>
      </c>
      <c r="F17" s="58">
        <f t="shared" si="5"/>
        <v>0</v>
      </c>
      <c r="G17" s="58">
        <f t="shared" si="5"/>
        <v>15</v>
      </c>
      <c r="H17" s="59"/>
      <c r="I17" s="59">
        <v>15</v>
      </c>
      <c r="J17" s="59"/>
      <c r="K17" s="59"/>
      <c r="L17" s="58">
        <f t="shared" si="6"/>
        <v>5</v>
      </c>
      <c r="M17" s="57">
        <f t="shared" si="6"/>
        <v>5</v>
      </c>
      <c r="N17" s="60"/>
      <c r="O17" s="60">
        <v>15</v>
      </c>
      <c r="P17" s="60">
        <v>5</v>
      </c>
      <c r="Q17" s="60">
        <v>5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>
        <v>1</v>
      </c>
      <c r="AM17" s="61"/>
      <c r="AN17" s="61"/>
      <c r="AO17" s="61"/>
      <c r="AP17" s="61"/>
      <c r="AQ17" s="61"/>
      <c r="AR17" s="60">
        <f t="shared" si="7"/>
        <v>0.8</v>
      </c>
      <c r="AS17" s="60">
        <v>1</v>
      </c>
      <c r="AT17" s="60"/>
      <c r="AU17" s="60"/>
      <c r="AW17" s="91"/>
    </row>
    <row r="18" spans="1:49" s="90" customFormat="1" ht="36" customHeight="1" x14ac:dyDescent="0.25">
      <c r="A18" s="54" t="s">
        <v>6</v>
      </c>
      <c r="B18" s="55" t="s">
        <v>87</v>
      </c>
      <c r="C18" s="56" t="s">
        <v>57</v>
      </c>
      <c r="D18" s="57">
        <f>SUM(E18,M18)</f>
        <v>25</v>
      </c>
      <c r="E18" s="57">
        <f>SUM(F18:G18,L18)</f>
        <v>20</v>
      </c>
      <c r="F18" s="58">
        <f>SUM(N18,R18,V18,Z18,AD18,AH18)</f>
        <v>15</v>
      </c>
      <c r="G18" s="58">
        <f>SUM(O18,S18,W18,AA18,AE18,AI18)</f>
        <v>0</v>
      </c>
      <c r="H18" s="59"/>
      <c r="I18" s="59"/>
      <c r="J18" s="59"/>
      <c r="K18" s="59"/>
      <c r="L18" s="58">
        <f>SUM(P18,T18,X18,AB18,AF18,AJ18)</f>
        <v>5</v>
      </c>
      <c r="M18" s="57">
        <f>SUM(Q18,U18,Y18,AC18,AG18,AK18)</f>
        <v>5</v>
      </c>
      <c r="N18" s="60">
        <v>15</v>
      </c>
      <c r="O18" s="60"/>
      <c r="P18" s="60">
        <v>5</v>
      </c>
      <c r="Q18" s="60">
        <v>5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>
        <v>1</v>
      </c>
      <c r="AM18" s="61"/>
      <c r="AN18" s="61"/>
      <c r="AO18" s="61"/>
      <c r="AP18" s="61"/>
      <c r="AQ18" s="61"/>
      <c r="AR18" s="60">
        <f t="shared" si="7"/>
        <v>0.8</v>
      </c>
      <c r="AS18" s="60"/>
      <c r="AT18" s="60"/>
      <c r="AU18" s="60"/>
      <c r="AW18" s="91"/>
    </row>
    <row r="19" spans="1:49" s="90" customFormat="1" ht="36" customHeight="1" x14ac:dyDescent="0.25">
      <c r="A19" s="54" t="s">
        <v>5</v>
      </c>
      <c r="B19" s="55" t="s">
        <v>81</v>
      </c>
      <c r="C19" s="56" t="s">
        <v>60</v>
      </c>
      <c r="D19" s="57">
        <f t="shared" si="1"/>
        <v>150</v>
      </c>
      <c r="E19" s="57">
        <f>SUM(F19:G19,L19)</f>
        <v>110</v>
      </c>
      <c r="F19" s="58">
        <f t="shared" si="5"/>
        <v>30</v>
      </c>
      <c r="G19" s="58">
        <f t="shared" si="5"/>
        <v>60</v>
      </c>
      <c r="H19" s="59">
        <v>60</v>
      </c>
      <c r="I19" s="59"/>
      <c r="J19" s="59"/>
      <c r="K19" s="59"/>
      <c r="L19" s="58">
        <f t="shared" si="6"/>
        <v>20</v>
      </c>
      <c r="M19" s="57">
        <f t="shared" si="6"/>
        <v>40</v>
      </c>
      <c r="N19" s="60">
        <v>15</v>
      </c>
      <c r="O19" s="60">
        <v>30</v>
      </c>
      <c r="P19" s="60">
        <v>10</v>
      </c>
      <c r="Q19" s="60">
        <v>20</v>
      </c>
      <c r="R19" s="60">
        <v>15</v>
      </c>
      <c r="S19" s="60">
        <v>30</v>
      </c>
      <c r="T19" s="60">
        <v>10</v>
      </c>
      <c r="U19" s="60">
        <v>20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>
        <v>3</v>
      </c>
      <c r="AM19" s="61">
        <v>3</v>
      </c>
      <c r="AN19" s="61"/>
      <c r="AO19" s="61"/>
      <c r="AP19" s="61"/>
      <c r="AQ19" s="61"/>
      <c r="AR19" s="60">
        <f t="shared" si="7"/>
        <v>4.4000000000000004</v>
      </c>
      <c r="AS19" s="60"/>
      <c r="AT19" s="60">
        <f>SUM(AL19:AQ19)</f>
        <v>6</v>
      </c>
      <c r="AU19" s="60"/>
      <c r="AW19" s="91"/>
    </row>
    <row r="20" spans="1:49" s="9" customFormat="1" ht="36" customHeight="1" thickBot="1" x14ac:dyDescent="0.3">
      <c r="A20" s="14" t="s">
        <v>19</v>
      </c>
      <c r="B20" s="15" t="s">
        <v>137</v>
      </c>
      <c r="C20" s="16" t="s">
        <v>59</v>
      </c>
      <c r="D20" s="94">
        <f t="shared" si="1"/>
        <v>50</v>
      </c>
      <c r="E20" s="94">
        <f>SUM(F20:G20,L20)</f>
        <v>20</v>
      </c>
      <c r="F20" s="33">
        <f t="shared" si="5"/>
        <v>0</v>
      </c>
      <c r="G20" s="33">
        <f t="shared" si="5"/>
        <v>15</v>
      </c>
      <c r="H20" s="17">
        <v>15</v>
      </c>
      <c r="I20" s="17"/>
      <c r="J20" s="17"/>
      <c r="K20" s="17"/>
      <c r="L20" s="33">
        <f t="shared" si="6"/>
        <v>5</v>
      </c>
      <c r="M20" s="94">
        <f t="shared" si="6"/>
        <v>30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15</v>
      </c>
      <c r="AB20" s="18">
        <v>5</v>
      </c>
      <c r="AC20" s="18">
        <v>30</v>
      </c>
      <c r="AD20" s="18"/>
      <c r="AE20" s="18"/>
      <c r="AF20" s="18"/>
      <c r="AG20" s="18"/>
      <c r="AH20" s="18"/>
      <c r="AI20" s="18"/>
      <c r="AJ20" s="18"/>
      <c r="AK20" s="18"/>
      <c r="AL20" s="40"/>
      <c r="AM20" s="40"/>
      <c r="AN20" s="40"/>
      <c r="AO20" s="40">
        <v>2</v>
      </c>
      <c r="AP20" s="40"/>
      <c r="AQ20" s="40"/>
      <c r="AR20" s="18">
        <f t="shared" si="7"/>
        <v>0.8</v>
      </c>
      <c r="AS20" s="18">
        <v>2</v>
      </c>
      <c r="AT20" s="18"/>
      <c r="AU20" s="18">
        <f>SUM(AL20:AQ20)</f>
        <v>2</v>
      </c>
      <c r="AW20" s="32"/>
    </row>
    <row r="21" spans="1:49" s="9" customFormat="1" ht="66" customHeight="1" thickBot="1" x14ac:dyDescent="0.3">
      <c r="A21" s="11" t="s">
        <v>18</v>
      </c>
      <c r="B21" s="12" t="s">
        <v>107</v>
      </c>
      <c r="C21" s="11"/>
      <c r="D21" s="37">
        <f t="shared" ref="D21:AQ21" si="9">SUM(D22:D48)</f>
        <v>2780</v>
      </c>
      <c r="E21" s="37">
        <f t="shared" si="9"/>
        <v>1023</v>
      </c>
      <c r="F21" s="37">
        <f t="shared" si="9"/>
        <v>111</v>
      </c>
      <c r="G21" s="37">
        <f t="shared" si="9"/>
        <v>555</v>
      </c>
      <c r="H21" s="37">
        <f t="shared" si="9"/>
        <v>225</v>
      </c>
      <c r="I21" s="37">
        <f t="shared" si="9"/>
        <v>244</v>
      </c>
      <c r="J21" s="37">
        <f t="shared" si="9"/>
        <v>0</v>
      </c>
      <c r="K21" s="37">
        <f t="shared" si="9"/>
        <v>86</v>
      </c>
      <c r="L21" s="37">
        <f t="shared" si="9"/>
        <v>357</v>
      </c>
      <c r="M21" s="37">
        <f t="shared" si="9"/>
        <v>1757</v>
      </c>
      <c r="N21" s="37">
        <f t="shared" si="9"/>
        <v>10</v>
      </c>
      <c r="O21" s="37">
        <f t="shared" si="9"/>
        <v>61</v>
      </c>
      <c r="P21" s="37">
        <f t="shared" si="9"/>
        <v>60</v>
      </c>
      <c r="Q21" s="37">
        <f t="shared" si="9"/>
        <v>249</v>
      </c>
      <c r="R21" s="37">
        <f t="shared" si="9"/>
        <v>20</v>
      </c>
      <c r="S21" s="37">
        <f t="shared" si="9"/>
        <v>133</v>
      </c>
      <c r="T21" s="37">
        <f t="shared" si="9"/>
        <v>54</v>
      </c>
      <c r="U21" s="37">
        <f t="shared" si="9"/>
        <v>268</v>
      </c>
      <c r="V21" s="37">
        <f t="shared" si="9"/>
        <v>24</v>
      </c>
      <c r="W21" s="37">
        <f t="shared" si="9"/>
        <v>114</v>
      </c>
      <c r="X21" s="37">
        <f t="shared" si="9"/>
        <v>64</v>
      </c>
      <c r="Y21" s="37">
        <f t="shared" si="9"/>
        <v>323</v>
      </c>
      <c r="Z21" s="37">
        <f t="shared" si="9"/>
        <v>28</v>
      </c>
      <c r="AA21" s="37">
        <f t="shared" si="9"/>
        <v>61</v>
      </c>
      <c r="AB21" s="37">
        <f t="shared" si="9"/>
        <v>54</v>
      </c>
      <c r="AC21" s="37">
        <f t="shared" si="9"/>
        <v>232</v>
      </c>
      <c r="AD21" s="37">
        <f t="shared" si="9"/>
        <v>19</v>
      </c>
      <c r="AE21" s="37">
        <f t="shared" si="9"/>
        <v>110</v>
      </c>
      <c r="AF21" s="37">
        <f t="shared" si="9"/>
        <v>70</v>
      </c>
      <c r="AG21" s="37">
        <f t="shared" si="9"/>
        <v>376</v>
      </c>
      <c r="AH21" s="37">
        <f t="shared" si="9"/>
        <v>10</v>
      </c>
      <c r="AI21" s="37">
        <f t="shared" si="9"/>
        <v>76</v>
      </c>
      <c r="AJ21" s="37">
        <f t="shared" si="9"/>
        <v>55</v>
      </c>
      <c r="AK21" s="37">
        <f t="shared" si="9"/>
        <v>309</v>
      </c>
      <c r="AL21" s="38">
        <f t="shared" si="9"/>
        <v>15</v>
      </c>
      <c r="AM21" s="38">
        <f t="shared" si="9"/>
        <v>19</v>
      </c>
      <c r="AN21" s="38">
        <f t="shared" si="9"/>
        <v>21</v>
      </c>
      <c r="AO21" s="38">
        <f t="shared" si="9"/>
        <v>15</v>
      </c>
      <c r="AP21" s="38">
        <f t="shared" si="9"/>
        <v>23</v>
      </c>
      <c r="AQ21" s="38">
        <f t="shared" si="9"/>
        <v>18</v>
      </c>
      <c r="AR21" s="38">
        <v>42</v>
      </c>
      <c r="AS21" s="38">
        <f>SUM(AS22:AS48)</f>
        <v>88</v>
      </c>
      <c r="AT21" s="38">
        <f>SUM(AT22:AT48)</f>
        <v>3</v>
      </c>
      <c r="AU21" s="38">
        <f>SUM(AU22:AU48)</f>
        <v>21</v>
      </c>
      <c r="AW21" s="32"/>
    </row>
    <row r="22" spans="1:49" s="9" customFormat="1" ht="55.95" customHeight="1" x14ac:dyDescent="0.25">
      <c r="A22" s="14" t="s">
        <v>10</v>
      </c>
      <c r="B22" s="15" t="s">
        <v>150</v>
      </c>
      <c r="C22" s="16" t="s">
        <v>63</v>
      </c>
      <c r="D22" s="94">
        <f>SUM(E22,M22)</f>
        <v>150</v>
      </c>
      <c r="E22" s="94">
        <f>SUM(F22:G22,L22)</f>
        <v>52</v>
      </c>
      <c r="F22" s="33">
        <f>SUM(N22,R22,V22,Z22,AD22,AH22)</f>
        <v>0</v>
      </c>
      <c r="G22" s="33">
        <f>SUM(O22,S22,W22,AA22,AE22,AI22)</f>
        <v>32</v>
      </c>
      <c r="H22" s="17">
        <v>32</v>
      </c>
      <c r="I22" s="17"/>
      <c r="J22" s="17"/>
      <c r="K22" s="17"/>
      <c r="L22" s="33">
        <f t="shared" ref="L22:M36" si="10">SUM(P22,T22,X22,AB22,AF22,AJ22)</f>
        <v>20</v>
      </c>
      <c r="M22" s="94">
        <f t="shared" si="10"/>
        <v>98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16</v>
      </c>
      <c r="AF22" s="18">
        <v>10</v>
      </c>
      <c r="AG22" s="18">
        <v>49</v>
      </c>
      <c r="AH22" s="18"/>
      <c r="AI22" s="18">
        <v>16</v>
      </c>
      <c r="AJ22" s="18">
        <v>10</v>
      </c>
      <c r="AK22" s="18">
        <v>49</v>
      </c>
      <c r="AL22" s="40"/>
      <c r="AM22" s="40"/>
      <c r="AN22" s="40"/>
      <c r="AO22" s="40"/>
      <c r="AP22" s="40">
        <v>3</v>
      </c>
      <c r="AQ22" s="40">
        <v>3</v>
      </c>
      <c r="AR22" s="18">
        <f t="shared" ref="AR22:AR39" si="11">E22/25</f>
        <v>2.08</v>
      </c>
      <c r="AS22" s="18"/>
      <c r="AT22" s="18"/>
      <c r="AU22" s="18"/>
      <c r="AW22" s="32"/>
    </row>
    <row r="23" spans="1:49" s="9" customFormat="1" ht="36" customHeight="1" x14ac:dyDescent="0.25">
      <c r="A23" s="14" t="s">
        <v>9</v>
      </c>
      <c r="B23" s="15" t="s">
        <v>89</v>
      </c>
      <c r="C23" s="16" t="s">
        <v>57</v>
      </c>
      <c r="D23" s="94">
        <f t="shared" ref="D23:D48" si="12">SUM(E23,M23)</f>
        <v>75</v>
      </c>
      <c r="E23" s="94">
        <f t="shared" ref="E23:E48" si="13">SUM(F23:G23,L23)</f>
        <v>24</v>
      </c>
      <c r="F23" s="33">
        <f t="shared" ref="F23:G36" si="14">SUM(N23,R23,V23,Z23,AD23,AH23)</f>
        <v>0</v>
      </c>
      <c r="G23" s="33">
        <f t="shared" si="14"/>
        <v>9</v>
      </c>
      <c r="H23" s="17">
        <v>9</v>
      </c>
      <c r="I23" s="17"/>
      <c r="J23" s="17"/>
      <c r="K23" s="17"/>
      <c r="L23" s="33">
        <f t="shared" si="10"/>
        <v>15</v>
      </c>
      <c r="M23" s="94">
        <f t="shared" si="10"/>
        <v>51</v>
      </c>
      <c r="N23" s="18"/>
      <c r="O23" s="18">
        <v>9</v>
      </c>
      <c r="P23" s="18">
        <v>15</v>
      </c>
      <c r="Q23" s="18">
        <v>51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40">
        <v>3</v>
      </c>
      <c r="AM23" s="40"/>
      <c r="AN23" s="40"/>
      <c r="AO23" s="40"/>
      <c r="AP23" s="40"/>
      <c r="AQ23" s="40"/>
      <c r="AR23" s="18">
        <f t="shared" si="11"/>
        <v>0.96</v>
      </c>
      <c r="AS23" s="18"/>
      <c r="AT23" s="18"/>
      <c r="AU23" s="18">
        <f>SUM(AL23:AQ23)</f>
        <v>3</v>
      </c>
      <c r="AW23" s="32"/>
    </row>
    <row r="24" spans="1:49" s="9" customFormat="1" ht="36" customHeight="1" x14ac:dyDescent="0.25">
      <c r="A24" s="14" t="s">
        <v>8</v>
      </c>
      <c r="B24" s="15" t="s">
        <v>65</v>
      </c>
      <c r="C24" s="16" t="s">
        <v>60</v>
      </c>
      <c r="D24" s="94">
        <f t="shared" si="12"/>
        <v>150</v>
      </c>
      <c r="E24" s="94">
        <f t="shared" si="13"/>
        <v>43</v>
      </c>
      <c r="F24" s="33">
        <f t="shared" si="14"/>
        <v>5</v>
      </c>
      <c r="G24" s="33">
        <f t="shared" si="14"/>
        <v>18</v>
      </c>
      <c r="H24" s="17">
        <v>18</v>
      </c>
      <c r="I24" s="17"/>
      <c r="J24" s="17"/>
      <c r="K24" s="17"/>
      <c r="L24" s="33">
        <f t="shared" si="10"/>
        <v>20</v>
      </c>
      <c r="M24" s="94">
        <f t="shared" si="10"/>
        <v>107</v>
      </c>
      <c r="N24" s="18"/>
      <c r="O24" s="18">
        <v>9</v>
      </c>
      <c r="P24" s="18">
        <v>10</v>
      </c>
      <c r="Q24" s="18">
        <v>56</v>
      </c>
      <c r="R24" s="18">
        <v>5</v>
      </c>
      <c r="S24" s="18">
        <v>9</v>
      </c>
      <c r="T24" s="18">
        <v>10</v>
      </c>
      <c r="U24" s="18">
        <v>51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40">
        <v>3</v>
      </c>
      <c r="AM24" s="40">
        <v>3</v>
      </c>
      <c r="AN24" s="40"/>
      <c r="AO24" s="40"/>
      <c r="AP24" s="40"/>
      <c r="AQ24" s="40"/>
      <c r="AR24" s="18">
        <f t="shared" si="11"/>
        <v>1.72</v>
      </c>
      <c r="AS24" s="18"/>
      <c r="AT24" s="18"/>
      <c r="AU24" s="18"/>
      <c r="AW24" s="32"/>
    </row>
    <row r="25" spans="1:49" s="9" customFormat="1" ht="36" customHeight="1" x14ac:dyDescent="0.25">
      <c r="A25" s="14" t="s">
        <v>7</v>
      </c>
      <c r="B25" s="15" t="s">
        <v>149</v>
      </c>
      <c r="C25" s="16" t="s">
        <v>73</v>
      </c>
      <c r="D25" s="94">
        <f t="shared" si="12"/>
        <v>125</v>
      </c>
      <c r="E25" s="94">
        <f t="shared" si="13"/>
        <v>38</v>
      </c>
      <c r="F25" s="33">
        <f t="shared" si="14"/>
        <v>9</v>
      </c>
      <c r="G25" s="33">
        <f t="shared" si="14"/>
        <v>9</v>
      </c>
      <c r="H25" s="17">
        <v>9</v>
      </c>
      <c r="I25" s="17"/>
      <c r="J25" s="17"/>
      <c r="K25" s="17"/>
      <c r="L25" s="33">
        <f t="shared" si="10"/>
        <v>20</v>
      </c>
      <c r="M25" s="94">
        <f t="shared" si="10"/>
        <v>87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v>4</v>
      </c>
      <c r="AA25" s="18">
        <v>4</v>
      </c>
      <c r="AB25" s="18">
        <v>10</v>
      </c>
      <c r="AC25" s="18">
        <v>32</v>
      </c>
      <c r="AD25" s="18">
        <v>5</v>
      </c>
      <c r="AE25" s="18">
        <v>5</v>
      </c>
      <c r="AF25" s="18">
        <v>10</v>
      </c>
      <c r="AG25" s="18">
        <v>55</v>
      </c>
      <c r="AH25" s="18"/>
      <c r="AI25" s="18"/>
      <c r="AJ25" s="18"/>
      <c r="AK25" s="18"/>
      <c r="AL25" s="40"/>
      <c r="AM25" s="40"/>
      <c r="AN25" s="40"/>
      <c r="AO25" s="40">
        <v>2</v>
      </c>
      <c r="AP25" s="40">
        <v>3</v>
      </c>
      <c r="AQ25" s="40"/>
      <c r="AR25" s="18">
        <f t="shared" si="11"/>
        <v>1.52</v>
      </c>
      <c r="AS25" s="18"/>
      <c r="AT25" s="18"/>
      <c r="AU25" s="18">
        <v>5</v>
      </c>
      <c r="AW25" s="32"/>
    </row>
    <row r="26" spans="1:49" s="9" customFormat="1" ht="36" customHeight="1" x14ac:dyDescent="0.25">
      <c r="A26" s="14" t="s">
        <v>6</v>
      </c>
      <c r="B26" s="15" t="s">
        <v>66</v>
      </c>
      <c r="C26" s="16" t="s">
        <v>54</v>
      </c>
      <c r="D26" s="94">
        <f t="shared" si="12"/>
        <v>50</v>
      </c>
      <c r="E26" s="94">
        <f t="shared" si="13"/>
        <v>24</v>
      </c>
      <c r="F26" s="33">
        <f t="shared" si="14"/>
        <v>5</v>
      </c>
      <c r="G26" s="33">
        <f t="shared" si="14"/>
        <v>9</v>
      </c>
      <c r="H26" s="17"/>
      <c r="I26" s="17">
        <v>9</v>
      </c>
      <c r="J26" s="17"/>
      <c r="K26" s="17"/>
      <c r="L26" s="33">
        <f t="shared" si="10"/>
        <v>10</v>
      </c>
      <c r="M26" s="94">
        <f t="shared" si="10"/>
        <v>26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5</v>
      </c>
      <c r="AA26" s="18">
        <v>9</v>
      </c>
      <c r="AB26" s="18">
        <v>10</v>
      </c>
      <c r="AC26" s="18">
        <v>26</v>
      </c>
      <c r="AD26" s="18"/>
      <c r="AE26" s="18"/>
      <c r="AF26" s="18"/>
      <c r="AG26" s="18"/>
      <c r="AH26" s="18"/>
      <c r="AI26" s="18"/>
      <c r="AJ26" s="18"/>
      <c r="AK26" s="18"/>
      <c r="AL26" s="40"/>
      <c r="AM26" s="40"/>
      <c r="AN26" s="40"/>
      <c r="AO26" s="40">
        <v>2</v>
      </c>
      <c r="AP26" s="40"/>
      <c r="AQ26" s="40"/>
      <c r="AR26" s="18">
        <f t="shared" si="11"/>
        <v>0.96</v>
      </c>
      <c r="AS26" s="18">
        <v>2</v>
      </c>
      <c r="AT26" s="18"/>
      <c r="AU26" s="18"/>
      <c r="AW26" s="32"/>
    </row>
    <row r="27" spans="1:49" s="9" customFormat="1" ht="36" customHeight="1" x14ac:dyDescent="0.25">
      <c r="A27" s="14" t="s">
        <v>5</v>
      </c>
      <c r="B27" s="15" t="s">
        <v>67</v>
      </c>
      <c r="C27" s="16" t="s">
        <v>73</v>
      </c>
      <c r="D27" s="94">
        <f t="shared" si="12"/>
        <v>125</v>
      </c>
      <c r="E27" s="94">
        <f t="shared" si="13"/>
        <v>46</v>
      </c>
      <c r="F27" s="33">
        <f t="shared" si="14"/>
        <v>8</v>
      </c>
      <c r="G27" s="33">
        <f t="shared" si="14"/>
        <v>18</v>
      </c>
      <c r="H27" s="17">
        <v>18</v>
      </c>
      <c r="I27" s="17"/>
      <c r="J27" s="17"/>
      <c r="K27" s="17"/>
      <c r="L27" s="33">
        <f t="shared" si="10"/>
        <v>20</v>
      </c>
      <c r="M27" s="94">
        <f t="shared" si="10"/>
        <v>79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4</v>
      </c>
      <c r="AA27" s="18">
        <v>9</v>
      </c>
      <c r="AB27" s="18">
        <v>10</v>
      </c>
      <c r="AC27" s="18">
        <v>27</v>
      </c>
      <c r="AD27" s="18">
        <v>4</v>
      </c>
      <c r="AE27" s="18">
        <v>9</v>
      </c>
      <c r="AF27" s="18">
        <v>10</v>
      </c>
      <c r="AG27" s="18">
        <v>52</v>
      </c>
      <c r="AH27" s="18"/>
      <c r="AI27" s="18"/>
      <c r="AJ27" s="18"/>
      <c r="AK27" s="18"/>
      <c r="AL27" s="40"/>
      <c r="AM27" s="40"/>
      <c r="AN27" s="40"/>
      <c r="AO27" s="40">
        <v>2</v>
      </c>
      <c r="AP27" s="40">
        <v>3</v>
      </c>
      <c r="AQ27" s="40"/>
      <c r="AR27" s="18">
        <f t="shared" si="11"/>
        <v>1.84</v>
      </c>
      <c r="AS27" s="18">
        <v>5</v>
      </c>
      <c r="AT27" s="18"/>
      <c r="AU27" s="18"/>
      <c r="AW27" s="32"/>
    </row>
    <row r="28" spans="1:49" s="9" customFormat="1" ht="36" customHeight="1" x14ac:dyDescent="0.25">
      <c r="A28" s="14" t="s">
        <v>19</v>
      </c>
      <c r="B28" s="15" t="s">
        <v>68</v>
      </c>
      <c r="C28" s="16" t="s">
        <v>60</v>
      </c>
      <c r="D28" s="94">
        <f t="shared" si="12"/>
        <v>100</v>
      </c>
      <c r="E28" s="94">
        <f t="shared" si="13"/>
        <v>34</v>
      </c>
      <c r="F28" s="33">
        <f t="shared" si="14"/>
        <v>9</v>
      </c>
      <c r="G28" s="33">
        <f t="shared" si="14"/>
        <v>15</v>
      </c>
      <c r="H28" s="17">
        <v>15</v>
      </c>
      <c r="I28" s="17"/>
      <c r="J28" s="17"/>
      <c r="K28" s="17"/>
      <c r="L28" s="33">
        <f t="shared" si="10"/>
        <v>10</v>
      </c>
      <c r="M28" s="94">
        <f t="shared" si="10"/>
        <v>66</v>
      </c>
      <c r="N28" s="18"/>
      <c r="O28" s="18"/>
      <c r="P28" s="18"/>
      <c r="Q28" s="18"/>
      <c r="R28" s="18">
        <v>9</v>
      </c>
      <c r="S28" s="18">
        <v>15</v>
      </c>
      <c r="T28" s="18">
        <v>10</v>
      </c>
      <c r="U28" s="18">
        <v>66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40"/>
      <c r="AM28" s="40">
        <v>4</v>
      </c>
      <c r="AN28" s="40"/>
      <c r="AO28" s="40"/>
      <c r="AP28" s="40"/>
      <c r="AQ28" s="40"/>
      <c r="AR28" s="18">
        <f t="shared" si="11"/>
        <v>1.36</v>
      </c>
      <c r="AS28" s="18">
        <v>4</v>
      </c>
      <c r="AT28" s="18"/>
      <c r="AU28" s="18"/>
      <c r="AW28" s="32"/>
    </row>
    <row r="29" spans="1:49" s="9" customFormat="1" ht="36" customHeight="1" x14ac:dyDescent="0.25">
      <c r="A29" s="14" t="s">
        <v>20</v>
      </c>
      <c r="B29" s="15" t="s">
        <v>69</v>
      </c>
      <c r="C29" s="16" t="s">
        <v>62</v>
      </c>
      <c r="D29" s="94">
        <f t="shared" si="12"/>
        <v>100</v>
      </c>
      <c r="E29" s="94">
        <f t="shared" si="13"/>
        <v>34</v>
      </c>
      <c r="F29" s="33">
        <f t="shared" si="14"/>
        <v>9</v>
      </c>
      <c r="G29" s="33">
        <f t="shared" si="14"/>
        <v>15</v>
      </c>
      <c r="H29" s="17">
        <v>15</v>
      </c>
      <c r="I29" s="17"/>
      <c r="J29" s="17"/>
      <c r="K29" s="17"/>
      <c r="L29" s="33">
        <f t="shared" si="10"/>
        <v>10</v>
      </c>
      <c r="M29" s="94">
        <f t="shared" si="10"/>
        <v>66</v>
      </c>
      <c r="N29" s="18"/>
      <c r="O29" s="18"/>
      <c r="P29" s="18"/>
      <c r="Q29" s="18"/>
      <c r="R29" s="18"/>
      <c r="S29" s="18"/>
      <c r="T29" s="18"/>
      <c r="U29" s="18"/>
      <c r="V29" s="18">
        <v>9</v>
      </c>
      <c r="W29" s="18">
        <v>15</v>
      </c>
      <c r="X29" s="18">
        <v>10</v>
      </c>
      <c r="Y29" s="18">
        <v>66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40"/>
      <c r="AM29" s="40"/>
      <c r="AN29" s="40">
        <v>4</v>
      </c>
      <c r="AO29" s="40"/>
      <c r="AP29" s="40"/>
      <c r="AQ29" s="40"/>
      <c r="AR29" s="18">
        <f t="shared" si="11"/>
        <v>1.36</v>
      </c>
      <c r="AS29" s="18">
        <v>4</v>
      </c>
      <c r="AT29" s="18"/>
      <c r="AU29" s="18"/>
      <c r="AW29" s="32"/>
    </row>
    <row r="30" spans="1:49" s="24" customFormat="1" ht="54" customHeight="1" x14ac:dyDescent="0.25">
      <c r="A30" s="14" t="s">
        <v>21</v>
      </c>
      <c r="B30" s="15" t="s">
        <v>75</v>
      </c>
      <c r="C30" s="16" t="s">
        <v>73</v>
      </c>
      <c r="D30" s="94">
        <f t="shared" si="12"/>
        <v>75</v>
      </c>
      <c r="E30" s="94">
        <f t="shared" si="13"/>
        <v>30</v>
      </c>
      <c r="F30" s="33">
        <f t="shared" si="14"/>
        <v>5</v>
      </c>
      <c r="G30" s="33">
        <f t="shared" si="14"/>
        <v>15</v>
      </c>
      <c r="H30" s="17">
        <v>15</v>
      </c>
      <c r="I30" s="17"/>
      <c r="J30" s="17"/>
      <c r="K30" s="17"/>
      <c r="L30" s="33">
        <f t="shared" si="10"/>
        <v>10</v>
      </c>
      <c r="M30" s="94">
        <f t="shared" si="10"/>
        <v>45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5</v>
      </c>
      <c r="AE30" s="18">
        <v>15</v>
      </c>
      <c r="AF30" s="18">
        <v>10</v>
      </c>
      <c r="AG30" s="18">
        <v>45</v>
      </c>
      <c r="AH30" s="18"/>
      <c r="AI30" s="18"/>
      <c r="AJ30" s="18"/>
      <c r="AK30" s="18"/>
      <c r="AL30" s="40"/>
      <c r="AM30" s="40"/>
      <c r="AN30" s="40"/>
      <c r="AO30" s="40"/>
      <c r="AP30" s="40">
        <v>3</v>
      </c>
      <c r="AQ30" s="40"/>
      <c r="AR30" s="18">
        <f t="shared" si="11"/>
        <v>1.2</v>
      </c>
      <c r="AS30" s="18">
        <v>3</v>
      </c>
      <c r="AT30" s="18"/>
      <c r="AU30" s="18"/>
      <c r="AW30" s="32"/>
    </row>
    <row r="31" spans="1:49" s="9" customFormat="1" ht="36" customHeight="1" x14ac:dyDescent="0.25">
      <c r="A31" s="14" t="s">
        <v>22</v>
      </c>
      <c r="B31" s="15" t="s">
        <v>86</v>
      </c>
      <c r="C31" s="16" t="s">
        <v>74</v>
      </c>
      <c r="D31" s="94">
        <f t="shared" si="12"/>
        <v>75</v>
      </c>
      <c r="E31" s="94">
        <f t="shared" si="13"/>
        <v>24</v>
      </c>
      <c r="F31" s="33">
        <f t="shared" si="14"/>
        <v>5</v>
      </c>
      <c r="G31" s="33">
        <f t="shared" si="14"/>
        <v>9</v>
      </c>
      <c r="H31" s="17">
        <v>9</v>
      </c>
      <c r="I31" s="17"/>
      <c r="J31" s="17"/>
      <c r="K31" s="17"/>
      <c r="L31" s="33">
        <f t="shared" si="10"/>
        <v>10</v>
      </c>
      <c r="M31" s="94">
        <f t="shared" si="10"/>
        <v>51</v>
      </c>
      <c r="N31" s="46">
        <v>5</v>
      </c>
      <c r="O31" s="18">
        <v>9</v>
      </c>
      <c r="P31" s="18">
        <v>10</v>
      </c>
      <c r="Q31" s="46">
        <v>51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45">
        <v>3</v>
      </c>
      <c r="AM31" s="40"/>
      <c r="AN31" s="40"/>
      <c r="AO31" s="40"/>
      <c r="AP31" s="40"/>
      <c r="AQ31" s="40"/>
      <c r="AR31" s="18">
        <f t="shared" si="11"/>
        <v>0.96</v>
      </c>
      <c r="AS31" s="18"/>
      <c r="AT31" s="18">
        <v>3</v>
      </c>
      <c r="AU31" s="18"/>
      <c r="AW31" s="32"/>
    </row>
    <row r="32" spans="1:49" s="9" customFormat="1" ht="36" customHeight="1" x14ac:dyDescent="0.25">
      <c r="A32" s="14" t="s">
        <v>23</v>
      </c>
      <c r="B32" s="15" t="s">
        <v>71</v>
      </c>
      <c r="C32" s="16" t="s">
        <v>62</v>
      </c>
      <c r="D32" s="94">
        <f t="shared" si="12"/>
        <v>200</v>
      </c>
      <c r="E32" s="94">
        <f t="shared" si="13"/>
        <v>75</v>
      </c>
      <c r="F32" s="33">
        <f t="shared" si="14"/>
        <v>5</v>
      </c>
      <c r="G32" s="33">
        <f t="shared" si="14"/>
        <v>40</v>
      </c>
      <c r="H32" s="17">
        <v>40</v>
      </c>
      <c r="I32" s="17"/>
      <c r="J32" s="17"/>
      <c r="K32" s="17"/>
      <c r="L32" s="33">
        <f t="shared" si="10"/>
        <v>30</v>
      </c>
      <c r="M32" s="94">
        <f t="shared" si="10"/>
        <v>125</v>
      </c>
      <c r="N32" s="18">
        <v>5</v>
      </c>
      <c r="O32" s="18">
        <v>10</v>
      </c>
      <c r="P32" s="18">
        <v>5</v>
      </c>
      <c r="Q32" s="18">
        <v>30</v>
      </c>
      <c r="R32" s="18"/>
      <c r="S32" s="18">
        <v>15</v>
      </c>
      <c r="T32" s="18">
        <v>5</v>
      </c>
      <c r="U32" s="18">
        <v>30</v>
      </c>
      <c r="V32" s="18"/>
      <c r="W32" s="18">
        <v>15</v>
      </c>
      <c r="X32" s="18">
        <v>20</v>
      </c>
      <c r="Y32" s="18">
        <v>65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40">
        <v>2</v>
      </c>
      <c r="AM32" s="40">
        <v>2</v>
      </c>
      <c r="AN32" s="40">
        <v>4</v>
      </c>
      <c r="AO32" s="40"/>
      <c r="AP32" s="40"/>
      <c r="AQ32" s="40"/>
      <c r="AR32" s="18">
        <f t="shared" si="11"/>
        <v>3</v>
      </c>
      <c r="AS32" s="18">
        <v>8</v>
      </c>
      <c r="AT32" s="18"/>
      <c r="AU32" s="18"/>
      <c r="AW32" s="32"/>
    </row>
    <row r="33" spans="1:49" s="9" customFormat="1" ht="36" customHeight="1" x14ac:dyDescent="0.25">
      <c r="A33" s="14" t="s">
        <v>134</v>
      </c>
      <c r="B33" s="15" t="s">
        <v>82</v>
      </c>
      <c r="C33" s="16" t="s">
        <v>55</v>
      </c>
      <c r="D33" s="94">
        <f t="shared" si="12"/>
        <v>100</v>
      </c>
      <c r="E33" s="94">
        <f t="shared" si="13"/>
        <v>41</v>
      </c>
      <c r="F33" s="33">
        <f t="shared" si="14"/>
        <v>6</v>
      </c>
      <c r="G33" s="33">
        <f t="shared" si="14"/>
        <v>20</v>
      </c>
      <c r="H33" s="17"/>
      <c r="I33" s="17">
        <v>20</v>
      </c>
      <c r="J33" s="17"/>
      <c r="K33" s="17"/>
      <c r="L33" s="33">
        <f t="shared" si="10"/>
        <v>15</v>
      </c>
      <c r="M33" s="94">
        <f t="shared" si="10"/>
        <v>59</v>
      </c>
      <c r="N33" s="18"/>
      <c r="O33" s="18"/>
      <c r="P33" s="18"/>
      <c r="Q33" s="18"/>
      <c r="R33" s="18">
        <v>6</v>
      </c>
      <c r="S33" s="18">
        <v>20</v>
      </c>
      <c r="T33" s="18">
        <v>15</v>
      </c>
      <c r="U33" s="18">
        <v>59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40"/>
      <c r="AM33" s="40">
        <v>4</v>
      </c>
      <c r="AN33" s="40"/>
      <c r="AO33" s="40"/>
      <c r="AP33" s="40"/>
      <c r="AQ33" s="40"/>
      <c r="AR33" s="18">
        <f t="shared" si="11"/>
        <v>1.64</v>
      </c>
      <c r="AS33" s="18">
        <v>4</v>
      </c>
      <c r="AT33" s="18"/>
      <c r="AU33" s="18"/>
      <c r="AW33" s="32"/>
    </row>
    <row r="34" spans="1:49" s="9" customFormat="1" ht="36" customHeight="1" x14ac:dyDescent="0.25">
      <c r="A34" s="14" t="s">
        <v>72</v>
      </c>
      <c r="B34" s="15" t="s">
        <v>90</v>
      </c>
      <c r="C34" s="16" t="s">
        <v>58</v>
      </c>
      <c r="D34" s="94">
        <f t="shared" si="12"/>
        <v>50</v>
      </c>
      <c r="E34" s="94">
        <f t="shared" si="13"/>
        <v>20</v>
      </c>
      <c r="F34" s="33">
        <f t="shared" si="14"/>
        <v>0</v>
      </c>
      <c r="G34" s="33">
        <f t="shared" si="14"/>
        <v>15</v>
      </c>
      <c r="H34" s="17"/>
      <c r="I34" s="17">
        <v>15</v>
      </c>
      <c r="J34" s="17"/>
      <c r="K34" s="17"/>
      <c r="L34" s="33">
        <f t="shared" si="10"/>
        <v>5</v>
      </c>
      <c r="M34" s="94">
        <f t="shared" si="10"/>
        <v>30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15</v>
      </c>
      <c r="AF34" s="18">
        <v>5</v>
      </c>
      <c r="AG34" s="18">
        <v>30</v>
      </c>
      <c r="AH34" s="18"/>
      <c r="AI34" s="18"/>
      <c r="AJ34" s="18"/>
      <c r="AK34" s="18"/>
      <c r="AL34" s="40"/>
      <c r="AM34" s="40"/>
      <c r="AN34" s="40"/>
      <c r="AO34" s="40"/>
      <c r="AP34" s="40">
        <v>2</v>
      </c>
      <c r="AQ34" s="40"/>
      <c r="AR34" s="18">
        <f t="shared" si="11"/>
        <v>0.8</v>
      </c>
      <c r="AS34" s="18">
        <v>2</v>
      </c>
      <c r="AT34" s="18"/>
      <c r="AU34" s="18">
        <f>SUM(AL34:AQ34)</f>
        <v>2</v>
      </c>
      <c r="AW34" s="32"/>
    </row>
    <row r="35" spans="1:49" s="90" customFormat="1" ht="36" customHeight="1" x14ac:dyDescent="0.25">
      <c r="A35" s="54" t="s">
        <v>77</v>
      </c>
      <c r="B35" s="55" t="s">
        <v>156</v>
      </c>
      <c r="C35" s="56" t="s">
        <v>62</v>
      </c>
      <c r="D35" s="57">
        <f t="shared" si="12"/>
        <v>155</v>
      </c>
      <c r="E35" s="57">
        <f t="shared" si="13"/>
        <v>52</v>
      </c>
      <c r="F35" s="58">
        <f t="shared" si="14"/>
        <v>5</v>
      </c>
      <c r="G35" s="58">
        <f t="shared" si="14"/>
        <v>27</v>
      </c>
      <c r="H35" s="59"/>
      <c r="I35" s="59">
        <v>27</v>
      </c>
      <c r="J35" s="59"/>
      <c r="K35" s="59"/>
      <c r="L35" s="58">
        <f t="shared" si="10"/>
        <v>20</v>
      </c>
      <c r="M35" s="57">
        <f t="shared" si="10"/>
        <v>103</v>
      </c>
      <c r="N35" s="60"/>
      <c r="O35" s="60">
        <v>9</v>
      </c>
      <c r="P35" s="60">
        <v>5</v>
      </c>
      <c r="Q35" s="60">
        <v>16</v>
      </c>
      <c r="R35" s="60"/>
      <c r="S35" s="60">
        <v>9</v>
      </c>
      <c r="T35" s="60">
        <v>5</v>
      </c>
      <c r="U35" s="60">
        <v>36</v>
      </c>
      <c r="V35" s="60">
        <v>5</v>
      </c>
      <c r="W35" s="60">
        <v>9</v>
      </c>
      <c r="X35" s="60">
        <v>10</v>
      </c>
      <c r="Y35" s="60">
        <v>51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>
        <v>1</v>
      </c>
      <c r="AM35" s="61">
        <v>2</v>
      </c>
      <c r="AN35" s="61">
        <v>3</v>
      </c>
      <c r="AO35" s="61"/>
      <c r="AP35" s="61"/>
      <c r="AQ35" s="61"/>
      <c r="AR35" s="60">
        <f t="shared" si="11"/>
        <v>2.08</v>
      </c>
      <c r="AS35" s="60">
        <v>6</v>
      </c>
      <c r="AT35" s="60"/>
      <c r="AU35" s="60"/>
      <c r="AW35" s="91"/>
    </row>
    <row r="36" spans="1:49" s="90" customFormat="1" ht="36" customHeight="1" x14ac:dyDescent="0.25">
      <c r="A36" s="54" t="s">
        <v>78</v>
      </c>
      <c r="B36" s="55" t="s">
        <v>157</v>
      </c>
      <c r="C36" s="56" t="s">
        <v>54</v>
      </c>
      <c r="D36" s="57">
        <f t="shared" si="12"/>
        <v>150</v>
      </c>
      <c r="E36" s="57">
        <f t="shared" si="13"/>
        <v>58</v>
      </c>
      <c r="F36" s="58">
        <f t="shared" si="14"/>
        <v>5</v>
      </c>
      <c r="G36" s="58">
        <f t="shared" si="14"/>
        <v>33</v>
      </c>
      <c r="H36" s="59"/>
      <c r="I36" s="59">
        <v>33</v>
      </c>
      <c r="J36" s="59"/>
      <c r="K36" s="59"/>
      <c r="L36" s="58">
        <f t="shared" si="10"/>
        <v>20</v>
      </c>
      <c r="M36" s="57">
        <f t="shared" si="10"/>
        <v>92</v>
      </c>
      <c r="N36" s="60"/>
      <c r="O36" s="60"/>
      <c r="P36" s="60"/>
      <c r="Q36" s="60"/>
      <c r="R36" s="60"/>
      <c r="S36" s="60">
        <v>9</v>
      </c>
      <c r="T36" s="60">
        <v>5</v>
      </c>
      <c r="U36" s="60">
        <v>11</v>
      </c>
      <c r="V36" s="60"/>
      <c r="W36" s="60">
        <v>15</v>
      </c>
      <c r="X36" s="60">
        <v>5</v>
      </c>
      <c r="Y36" s="60">
        <v>30</v>
      </c>
      <c r="Z36" s="60">
        <v>5</v>
      </c>
      <c r="AA36" s="60">
        <v>9</v>
      </c>
      <c r="AB36" s="60">
        <v>10</v>
      </c>
      <c r="AC36" s="60">
        <v>51</v>
      </c>
      <c r="AD36" s="60"/>
      <c r="AE36" s="60"/>
      <c r="AF36" s="60"/>
      <c r="AG36" s="60"/>
      <c r="AH36" s="60"/>
      <c r="AI36" s="60"/>
      <c r="AJ36" s="60"/>
      <c r="AK36" s="60"/>
      <c r="AL36" s="61"/>
      <c r="AM36" s="61">
        <v>1</v>
      </c>
      <c r="AN36" s="61">
        <v>2</v>
      </c>
      <c r="AO36" s="61">
        <v>3</v>
      </c>
      <c r="AP36" s="61"/>
      <c r="AQ36" s="61"/>
      <c r="AR36" s="60">
        <f t="shared" si="11"/>
        <v>2.3199999999999998</v>
      </c>
      <c r="AS36" s="60">
        <v>6</v>
      </c>
      <c r="AT36" s="60"/>
      <c r="AU36" s="60"/>
      <c r="AW36" s="91"/>
    </row>
    <row r="37" spans="1:49" s="90" customFormat="1" ht="36" customHeight="1" x14ac:dyDescent="0.25">
      <c r="A37" s="54" t="s">
        <v>79</v>
      </c>
      <c r="B37" s="55" t="s">
        <v>158</v>
      </c>
      <c r="C37" s="56" t="s">
        <v>61</v>
      </c>
      <c r="D37" s="57">
        <f>SUM(E37,M37)</f>
        <v>125</v>
      </c>
      <c r="E37" s="57">
        <f>SUM(F37:G37,L37)</f>
        <v>50</v>
      </c>
      <c r="F37" s="58">
        <f>SUM(N37,R37,V37,Z37,AD37,AH37)</f>
        <v>5</v>
      </c>
      <c r="G37" s="58">
        <f>SUM(O37,S37,W37,AA37,AE37,AI37)</f>
        <v>30</v>
      </c>
      <c r="H37" s="59"/>
      <c r="I37" s="59">
        <v>30</v>
      </c>
      <c r="J37" s="59"/>
      <c r="K37" s="59"/>
      <c r="L37" s="58">
        <f>SUM(P37,T37,X37,AB37,AF37,AJ37)</f>
        <v>15</v>
      </c>
      <c r="M37" s="57">
        <f>SUM(Q37,U37,Y37,AC37,AG37,AK37)</f>
        <v>75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>
        <v>15</v>
      </c>
      <c r="AF37" s="60">
        <v>5</v>
      </c>
      <c r="AG37" s="60">
        <v>30</v>
      </c>
      <c r="AH37" s="60">
        <v>5</v>
      </c>
      <c r="AI37" s="60">
        <v>15</v>
      </c>
      <c r="AJ37" s="60">
        <v>10</v>
      </c>
      <c r="AK37" s="60">
        <v>45</v>
      </c>
      <c r="AL37" s="61"/>
      <c r="AM37" s="61"/>
      <c r="AN37" s="61"/>
      <c r="AO37" s="61"/>
      <c r="AP37" s="61">
        <v>2</v>
      </c>
      <c r="AQ37" s="61">
        <v>3</v>
      </c>
      <c r="AR37" s="60">
        <f t="shared" si="11"/>
        <v>2</v>
      </c>
      <c r="AS37" s="60">
        <v>5</v>
      </c>
      <c r="AT37" s="60"/>
      <c r="AU37" s="60"/>
      <c r="AW37" s="91"/>
    </row>
    <row r="38" spans="1:49" s="90" customFormat="1" ht="36" customHeight="1" x14ac:dyDescent="0.25">
      <c r="A38" s="54" t="s">
        <v>80</v>
      </c>
      <c r="B38" s="55" t="s">
        <v>159</v>
      </c>
      <c r="C38" s="56" t="s">
        <v>62</v>
      </c>
      <c r="D38" s="57">
        <f t="shared" si="12"/>
        <v>75</v>
      </c>
      <c r="E38" s="57">
        <f t="shared" si="13"/>
        <v>27</v>
      </c>
      <c r="F38" s="58">
        <f t="shared" ref="F38:G48" si="15">SUM(N38,R38,V38,Z38,AD38,AH38)</f>
        <v>5</v>
      </c>
      <c r="G38" s="58">
        <f t="shared" si="15"/>
        <v>15</v>
      </c>
      <c r="H38" s="59"/>
      <c r="I38" s="59">
        <v>15</v>
      </c>
      <c r="J38" s="59"/>
      <c r="K38" s="59"/>
      <c r="L38" s="58">
        <f t="shared" ref="L38:M48" si="16">SUM(P38,T38,X38,AB38,AF38,AJ38)</f>
        <v>7</v>
      </c>
      <c r="M38" s="57">
        <f t="shared" si="16"/>
        <v>48</v>
      </c>
      <c r="N38" s="60"/>
      <c r="O38" s="60"/>
      <c r="P38" s="60"/>
      <c r="Q38" s="60"/>
      <c r="R38" s="60"/>
      <c r="S38" s="60"/>
      <c r="T38" s="60"/>
      <c r="U38" s="60"/>
      <c r="V38" s="60">
        <v>5</v>
      </c>
      <c r="W38" s="60">
        <v>15</v>
      </c>
      <c r="X38" s="60">
        <v>7</v>
      </c>
      <c r="Y38" s="60">
        <v>48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1"/>
      <c r="AM38" s="61"/>
      <c r="AN38" s="61">
        <v>3</v>
      </c>
      <c r="AO38" s="61"/>
      <c r="AP38" s="61"/>
      <c r="AQ38" s="61"/>
      <c r="AR38" s="60">
        <f t="shared" si="11"/>
        <v>1.08</v>
      </c>
      <c r="AS38" s="60">
        <v>3</v>
      </c>
      <c r="AT38" s="60"/>
      <c r="AU38" s="60"/>
      <c r="AW38" s="91"/>
    </row>
    <row r="39" spans="1:49" s="90" customFormat="1" ht="36" customHeight="1" x14ac:dyDescent="0.25">
      <c r="A39" s="54" t="s">
        <v>100</v>
      </c>
      <c r="B39" s="55" t="s">
        <v>160</v>
      </c>
      <c r="C39" s="56" t="s">
        <v>62</v>
      </c>
      <c r="D39" s="57">
        <f t="shared" si="12"/>
        <v>75</v>
      </c>
      <c r="E39" s="57">
        <f t="shared" si="13"/>
        <v>27</v>
      </c>
      <c r="F39" s="58">
        <f t="shared" si="15"/>
        <v>5</v>
      </c>
      <c r="G39" s="58">
        <f t="shared" si="15"/>
        <v>15</v>
      </c>
      <c r="H39" s="59"/>
      <c r="I39" s="59">
        <v>15</v>
      </c>
      <c r="J39" s="59"/>
      <c r="K39" s="59"/>
      <c r="L39" s="58">
        <f t="shared" si="16"/>
        <v>7</v>
      </c>
      <c r="M39" s="57">
        <f t="shared" si="16"/>
        <v>48</v>
      </c>
      <c r="N39" s="60"/>
      <c r="O39" s="60"/>
      <c r="P39" s="60"/>
      <c r="Q39" s="60"/>
      <c r="R39" s="60"/>
      <c r="S39" s="60"/>
      <c r="T39" s="60"/>
      <c r="U39" s="60"/>
      <c r="V39" s="60">
        <v>5</v>
      </c>
      <c r="W39" s="60">
        <v>15</v>
      </c>
      <c r="X39" s="60">
        <v>7</v>
      </c>
      <c r="Y39" s="60">
        <v>48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1"/>
      <c r="AM39" s="61"/>
      <c r="AN39" s="61">
        <v>3</v>
      </c>
      <c r="AO39" s="61"/>
      <c r="AP39" s="61"/>
      <c r="AQ39" s="61"/>
      <c r="AR39" s="60">
        <f t="shared" si="11"/>
        <v>1.08</v>
      </c>
      <c r="AS39" s="60">
        <v>3</v>
      </c>
      <c r="AT39" s="60"/>
      <c r="AU39" s="60"/>
      <c r="AW39" s="91"/>
    </row>
    <row r="40" spans="1:49" s="90" customFormat="1" ht="36" customHeight="1" x14ac:dyDescent="0.25">
      <c r="A40" s="54" t="s">
        <v>110</v>
      </c>
      <c r="B40" s="55" t="s">
        <v>161</v>
      </c>
      <c r="C40" s="56" t="s">
        <v>54</v>
      </c>
      <c r="D40" s="57">
        <f t="shared" si="12"/>
        <v>75</v>
      </c>
      <c r="E40" s="57">
        <f t="shared" si="13"/>
        <v>27</v>
      </c>
      <c r="F40" s="58">
        <f t="shared" si="15"/>
        <v>5</v>
      </c>
      <c r="G40" s="58">
        <f t="shared" si="15"/>
        <v>15</v>
      </c>
      <c r="H40" s="59"/>
      <c r="I40" s="59">
        <v>15</v>
      </c>
      <c r="J40" s="59"/>
      <c r="K40" s="59"/>
      <c r="L40" s="58">
        <f>SUM(P40,T40,X40,AB40,AF40,AJ40)</f>
        <v>7</v>
      </c>
      <c r="M40" s="57">
        <f>SUM(Q40,U40,Y40,AC40,AG40,AK40)</f>
        <v>48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5</v>
      </c>
      <c r="AA40" s="60">
        <v>15</v>
      </c>
      <c r="AB40" s="60">
        <v>7</v>
      </c>
      <c r="AC40" s="60">
        <v>48</v>
      </c>
      <c r="AD40" s="60"/>
      <c r="AE40" s="60"/>
      <c r="AF40" s="60"/>
      <c r="AG40" s="60"/>
      <c r="AH40" s="60"/>
      <c r="AI40" s="60"/>
      <c r="AJ40" s="60"/>
      <c r="AK40" s="60"/>
      <c r="AL40" s="61"/>
      <c r="AM40" s="61"/>
      <c r="AN40" s="61"/>
      <c r="AO40" s="61">
        <v>3</v>
      </c>
      <c r="AP40" s="61"/>
      <c r="AQ40" s="61"/>
      <c r="AR40" s="60">
        <v>1</v>
      </c>
      <c r="AS40" s="60">
        <v>3</v>
      </c>
      <c r="AT40" s="60"/>
      <c r="AU40" s="60"/>
      <c r="AW40" s="91"/>
    </row>
    <row r="41" spans="1:49" s="90" customFormat="1" ht="36" customHeight="1" x14ac:dyDescent="0.25">
      <c r="A41" s="54" t="s">
        <v>111</v>
      </c>
      <c r="B41" s="55" t="s">
        <v>162</v>
      </c>
      <c r="C41" s="56" t="s">
        <v>54</v>
      </c>
      <c r="D41" s="57">
        <f t="shared" si="12"/>
        <v>75</v>
      </c>
      <c r="E41" s="57">
        <f t="shared" si="13"/>
        <v>27</v>
      </c>
      <c r="F41" s="58">
        <f t="shared" si="15"/>
        <v>5</v>
      </c>
      <c r="G41" s="58">
        <f t="shared" si="15"/>
        <v>15</v>
      </c>
      <c r="H41" s="59"/>
      <c r="I41" s="59">
        <v>15</v>
      </c>
      <c r="J41" s="59"/>
      <c r="K41" s="59"/>
      <c r="L41" s="58">
        <f t="shared" si="16"/>
        <v>7</v>
      </c>
      <c r="M41" s="57">
        <f t="shared" si="16"/>
        <v>48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>
        <v>5</v>
      </c>
      <c r="AA41" s="60">
        <v>15</v>
      </c>
      <c r="AB41" s="60">
        <v>7</v>
      </c>
      <c r="AC41" s="60">
        <v>48</v>
      </c>
      <c r="AD41" s="60"/>
      <c r="AE41" s="60"/>
      <c r="AF41" s="60"/>
      <c r="AG41" s="60"/>
      <c r="AH41" s="60"/>
      <c r="AI41" s="60"/>
      <c r="AJ41" s="60"/>
      <c r="AK41" s="60"/>
      <c r="AL41" s="61"/>
      <c r="AM41" s="61"/>
      <c r="AN41" s="61"/>
      <c r="AO41" s="61">
        <v>3</v>
      </c>
      <c r="AP41" s="61"/>
      <c r="AQ41" s="61"/>
      <c r="AR41" s="60">
        <f t="shared" ref="AR41:AR48" si="17">E41/25</f>
        <v>1.08</v>
      </c>
      <c r="AS41" s="60">
        <v>3</v>
      </c>
      <c r="AT41" s="60"/>
      <c r="AU41" s="60"/>
      <c r="AW41" s="91"/>
    </row>
    <row r="42" spans="1:49" s="9" customFormat="1" ht="36" customHeight="1" x14ac:dyDescent="0.25">
      <c r="A42" s="14" t="s">
        <v>112</v>
      </c>
      <c r="B42" s="15" t="s">
        <v>83</v>
      </c>
      <c r="C42" s="16" t="s">
        <v>57</v>
      </c>
      <c r="D42" s="94">
        <f t="shared" si="12"/>
        <v>75</v>
      </c>
      <c r="E42" s="94">
        <f t="shared" si="13"/>
        <v>30</v>
      </c>
      <c r="F42" s="33">
        <f t="shared" si="15"/>
        <v>0</v>
      </c>
      <c r="G42" s="33">
        <f t="shared" si="15"/>
        <v>15</v>
      </c>
      <c r="H42" s="17"/>
      <c r="I42" s="17">
        <v>15</v>
      </c>
      <c r="J42" s="17"/>
      <c r="K42" s="17"/>
      <c r="L42" s="33">
        <f t="shared" si="16"/>
        <v>15</v>
      </c>
      <c r="M42" s="94">
        <f t="shared" si="16"/>
        <v>45</v>
      </c>
      <c r="N42" s="18"/>
      <c r="O42" s="18">
        <v>15</v>
      </c>
      <c r="P42" s="18">
        <v>15</v>
      </c>
      <c r="Q42" s="18">
        <v>45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40">
        <v>3</v>
      </c>
      <c r="AM42" s="40"/>
      <c r="AN42" s="40"/>
      <c r="AO42" s="40"/>
      <c r="AP42" s="40"/>
      <c r="AQ42" s="40"/>
      <c r="AR42" s="18">
        <f t="shared" si="17"/>
        <v>1.2</v>
      </c>
      <c r="AS42" s="18">
        <v>3</v>
      </c>
      <c r="AT42" s="18"/>
      <c r="AU42" s="18"/>
      <c r="AW42" s="32"/>
    </row>
    <row r="43" spans="1:49" s="9" customFormat="1" ht="36" customHeight="1" x14ac:dyDescent="0.25">
      <c r="A43" s="14" t="s">
        <v>113</v>
      </c>
      <c r="B43" s="55" t="s">
        <v>135</v>
      </c>
      <c r="C43" s="56" t="s">
        <v>63</v>
      </c>
      <c r="D43" s="57">
        <f>SUM(E43,M43)</f>
        <v>100</v>
      </c>
      <c r="E43" s="57">
        <f>SUM(F43:G43,L43)</f>
        <v>30</v>
      </c>
      <c r="F43" s="58">
        <f>SUM(N43,R43,V43,Z43,AD43,AH43)</f>
        <v>0</v>
      </c>
      <c r="G43" s="58">
        <f>SUM(O43,S43,W43,AA43,AE43,AI43)</f>
        <v>20</v>
      </c>
      <c r="H43" s="59"/>
      <c r="I43" s="59">
        <v>20</v>
      </c>
      <c r="J43" s="59"/>
      <c r="K43" s="59"/>
      <c r="L43" s="58">
        <f>SUM(P43,T43,X43,AB43,AF43,AJ43)</f>
        <v>10</v>
      </c>
      <c r="M43" s="57">
        <f>SUM(Q43,U43,Y43,AC43,AG43,AK43)</f>
        <v>70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>
        <v>5</v>
      </c>
      <c r="AF43" s="18">
        <v>5</v>
      </c>
      <c r="AG43" s="18">
        <v>15</v>
      </c>
      <c r="AH43" s="18"/>
      <c r="AI43" s="18">
        <v>15</v>
      </c>
      <c r="AJ43" s="18">
        <v>5</v>
      </c>
      <c r="AK43" s="18">
        <v>55</v>
      </c>
      <c r="AL43" s="61"/>
      <c r="AM43" s="61"/>
      <c r="AN43" s="61"/>
      <c r="AO43" s="61"/>
      <c r="AP43" s="61">
        <v>1</v>
      </c>
      <c r="AQ43" s="61">
        <v>3</v>
      </c>
      <c r="AR43" s="60">
        <f t="shared" si="17"/>
        <v>1.2</v>
      </c>
      <c r="AS43" s="60">
        <v>4</v>
      </c>
      <c r="AT43" s="60"/>
      <c r="AU43" s="60"/>
      <c r="AW43" s="32"/>
    </row>
    <row r="44" spans="1:49" s="9" customFormat="1" ht="36" customHeight="1" x14ac:dyDescent="0.25">
      <c r="A44" s="14" t="s">
        <v>114</v>
      </c>
      <c r="B44" s="15" t="s">
        <v>91</v>
      </c>
      <c r="C44" s="16" t="s">
        <v>61</v>
      </c>
      <c r="D44" s="94">
        <f t="shared" si="12"/>
        <v>175</v>
      </c>
      <c r="E44" s="94">
        <f t="shared" si="13"/>
        <v>65</v>
      </c>
      <c r="F44" s="33">
        <f t="shared" si="15"/>
        <v>10</v>
      </c>
      <c r="G44" s="33">
        <f t="shared" si="15"/>
        <v>30</v>
      </c>
      <c r="H44" s="17">
        <v>15</v>
      </c>
      <c r="I44" s="17">
        <v>15</v>
      </c>
      <c r="J44" s="17"/>
      <c r="K44" s="17"/>
      <c r="L44" s="33">
        <f t="shared" si="16"/>
        <v>25</v>
      </c>
      <c r="M44" s="94">
        <f t="shared" si="16"/>
        <v>110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5</v>
      </c>
      <c r="AE44" s="18">
        <v>15</v>
      </c>
      <c r="AF44" s="18">
        <v>5</v>
      </c>
      <c r="AG44" s="18">
        <v>25</v>
      </c>
      <c r="AH44" s="18">
        <v>5</v>
      </c>
      <c r="AI44" s="18">
        <v>15</v>
      </c>
      <c r="AJ44" s="18">
        <v>20</v>
      </c>
      <c r="AK44" s="18">
        <v>85</v>
      </c>
      <c r="AL44" s="40"/>
      <c r="AM44" s="40"/>
      <c r="AN44" s="40"/>
      <c r="AO44" s="40"/>
      <c r="AP44" s="40">
        <v>2</v>
      </c>
      <c r="AQ44" s="40">
        <v>5</v>
      </c>
      <c r="AR44" s="18">
        <f t="shared" si="17"/>
        <v>2.6</v>
      </c>
      <c r="AS44" s="18">
        <v>7</v>
      </c>
      <c r="AT44" s="18"/>
      <c r="AU44" s="18">
        <f>SUM(AL44:AQ44)</f>
        <v>7</v>
      </c>
      <c r="AW44" s="32"/>
    </row>
    <row r="45" spans="1:49" s="9" customFormat="1" ht="36" customHeight="1" x14ac:dyDescent="0.25">
      <c r="A45" s="14" t="s">
        <v>115</v>
      </c>
      <c r="B45" s="15" t="s">
        <v>131</v>
      </c>
      <c r="C45" s="16" t="s">
        <v>63</v>
      </c>
      <c r="D45" s="94">
        <f>SUM(E45,M45)</f>
        <v>100</v>
      </c>
      <c r="E45" s="94">
        <f>SUM(F45:G45,L45)</f>
        <v>25</v>
      </c>
      <c r="F45" s="33">
        <f t="shared" si="15"/>
        <v>0</v>
      </c>
      <c r="G45" s="33">
        <f t="shared" si="15"/>
        <v>15</v>
      </c>
      <c r="H45" s="17">
        <v>15</v>
      </c>
      <c r="I45" s="17"/>
      <c r="J45" s="17"/>
      <c r="K45" s="17"/>
      <c r="L45" s="33">
        <f t="shared" si="16"/>
        <v>10</v>
      </c>
      <c r="M45" s="94">
        <f t="shared" si="16"/>
        <v>75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15</v>
      </c>
      <c r="AJ45" s="18">
        <v>10</v>
      </c>
      <c r="AK45" s="18">
        <v>75</v>
      </c>
      <c r="AL45" s="40"/>
      <c r="AM45" s="40"/>
      <c r="AN45" s="40"/>
      <c r="AO45" s="40"/>
      <c r="AP45" s="40"/>
      <c r="AQ45" s="40">
        <v>4</v>
      </c>
      <c r="AR45" s="18">
        <f t="shared" si="17"/>
        <v>1</v>
      </c>
      <c r="AS45" s="18">
        <v>4</v>
      </c>
      <c r="AT45" s="18"/>
      <c r="AU45" s="18"/>
      <c r="AW45" s="32"/>
    </row>
    <row r="46" spans="1:49" s="9" customFormat="1" ht="36" customHeight="1" x14ac:dyDescent="0.25">
      <c r="A46" s="14" t="s">
        <v>116</v>
      </c>
      <c r="B46" s="15" t="s">
        <v>138</v>
      </c>
      <c r="C46" s="16" t="s">
        <v>58</v>
      </c>
      <c r="D46" s="94">
        <f>SUM(E46,M46)</f>
        <v>100</v>
      </c>
      <c r="E46" s="94">
        <f>SUM(F46:G46,L46)</f>
        <v>25</v>
      </c>
      <c r="F46" s="33">
        <f>SUM(N46,R46,V46,Z46,AD46,AH46)</f>
        <v>0</v>
      </c>
      <c r="G46" s="33">
        <f>SUM(O46,S46,W46,AA46,AE46,AI46)</f>
        <v>15</v>
      </c>
      <c r="H46" s="17">
        <v>15</v>
      </c>
      <c r="I46" s="17"/>
      <c r="J46" s="17"/>
      <c r="K46" s="17"/>
      <c r="L46" s="33">
        <f>SUM(P46,T46,X46,AB46,AF46,AJ46)</f>
        <v>10</v>
      </c>
      <c r="M46" s="94">
        <f>SUM(Q46,U46,Y46,AC46,AG46,AK46)</f>
        <v>75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15</v>
      </c>
      <c r="AF46" s="18">
        <v>10</v>
      </c>
      <c r="AG46" s="18">
        <v>75</v>
      </c>
      <c r="AH46" s="18"/>
      <c r="AI46" s="18"/>
      <c r="AJ46" s="18"/>
      <c r="AK46" s="18"/>
      <c r="AL46" s="40"/>
      <c r="AM46" s="40"/>
      <c r="AN46" s="40"/>
      <c r="AO46" s="40"/>
      <c r="AP46" s="40">
        <v>4</v>
      </c>
      <c r="AQ46" s="40"/>
      <c r="AR46" s="18">
        <f t="shared" si="17"/>
        <v>1</v>
      </c>
      <c r="AS46" s="18">
        <v>4</v>
      </c>
      <c r="AT46" s="18"/>
      <c r="AU46" s="18">
        <v>4</v>
      </c>
      <c r="AW46" s="32"/>
    </row>
    <row r="47" spans="1:49" s="9" customFormat="1" ht="36" customHeight="1" x14ac:dyDescent="0.25">
      <c r="A47" s="14" t="s">
        <v>117</v>
      </c>
      <c r="B47" s="15" t="s">
        <v>84</v>
      </c>
      <c r="C47" s="16" t="s">
        <v>55</v>
      </c>
      <c r="D47" s="94">
        <f t="shared" si="12"/>
        <v>75</v>
      </c>
      <c r="E47" s="94">
        <f t="shared" si="13"/>
        <v>60</v>
      </c>
      <c r="F47" s="33">
        <f t="shared" si="15"/>
        <v>0</v>
      </c>
      <c r="G47" s="33">
        <f t="shared" si="15"/>
        <v>56</v>
      </c>
      <c r="H47" s="17"/>
      <c r="I47" s="17"/>
      <c r="J47" s="17"/>
      <c r="K47" s="17">
        <v>56</v>
      </c>
      <c r="L47" s="33">
        <f t="shared" si="16"/>
        <v>4</v>
      </c>
      <c r="M47" s="94">
        <f t="shared" si="16"/>
        <v>15</v>
      </c>
      <c r="N47" s="18"/>
      <c r="O47" s="18"/>
      <c r="P47" s="18"/>
      <c r="Q47" s="18"/>
      <c r="R47" s="18"/>
      <c r="S47" s="18">
        <v>56</v>
      </c>
      <c r="T47" s="18">
        <v>4</v>
      </c>
      <c r="U47" s="18">
        <v>15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40"/>
      <c r="AM47" s="40">
        <v>3</v>
      </c>
      <c r="AN47" s="40"/>
      <c r="AO47" s="40"/>
      <c r="AP47" s="40"/>
      <c r="AQ47" s="40"/>
      <c r="AR47" s="18">
        <f t="shared" si="17"/>
        <v>2.4</v>
      </c>
      <c r="AS47" s="18">
        <v>3</v>
      </c>
      <c r="AT47" s="18"/>
      <c r="AU47" s="18"/>
      <c r="AW47" s="32"/>
    </row>
    <row r="48" spans="1:49" s="13" customFormat="1" ht="75" customHeight="1" x14ac:dyDescent="0.25">
      <c r="A48" s="14" t="s">
        <v>118</v>
      </c>
      <c r="B48" s="15" t="s">
        <v>85</v>
      </c>
      <c r="C48" s="16" t="s">
        <v>64</v>
      </c>
      <c r="D48" s="94">
        <f t="shared" si="12"/>
        <v>50</v>
      </c>
      <c r="E48" s="94">
        <f t="shared" si="13"/>
        <v>35</v>
      </c>
      <c r="F48" s="33">
        <f t="shared" si="15"/>
        <v>0</v>
      </c>
      <c r="G48" s="33">
        <f t="shared" si="15"/>
        <v>30</v>
      </c>
      <c r="H48" s="17"/>
      <c r="I48" s="17"/>
      <c r="J48" s="17"/>
      <c r="K48" s="17">
        <v>30</v>
      </c>
      <c r="L48" s="33">
        <f t="shared" si="16"/>
        <v>5</v>
      </c>
      <c r="M48" s="94">
        <f t="shared" si="16"/>
        <v>15</v>
      </c>
      <c r="N48" s="18"/>
      <c r="O48" s="18"/>
      <c r="P48" s="18"/>
      <c r="Q48" s="18"/>
      <c r="R48" s="18"/>
      <c r="S48" s="18"/>
      <c r="T48" s="18"/>
      <c r="U48" s="18"/>
      <c r="V48" s="18"/>
      <c r="W48" s="18">
        <v>30</v>
      </c>
      <c r="X48" s="18">
        <v>5</v>
      </c>
      <c r="Y48" s="18">
        <v>15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40"/>
      <c r="AM48" s="40"/>
      <c r="AN48" s="40">
        <v>2</v>
      </c>
      <c r="AO48" s="40"/>
      <c r="AP48" s="40"/>
      <c r="AQ48" s="40"/>
      <c r="AR48" s="18">
        <f t="shared" si="17"/>
        <v>1.4</v>
      </c>
      <c r="AS48" s="18">
        <v>2</v>
      </c>
      <c r="AT48" s="18"/>
      <c r="AU48" s="18"/>
      <c r="AW48" s="32"/>
    </row>
    <row r="49" spans="1:49" s="9" customFormat="1" ht="61.95" customHeight="1" thickBot="1" x14ac:dyDescent="0.3">
      <c r="A49" s="93" t="s">
        <v>50</v>
      </c>
      <c r="B49" s="50" t="s">
        <v>104</v>
      </c>
      <c r="C49" s="93"/>
      <c r="D49" s="51">
        <f t="shared" ref="D49:AU49" si="18">SUM(D50:D55)</f>
        <v>275</v>
      </c>
      <c r="E49" s="51">
        <f t="shared" si="18"/>
        <v>120</v>
      </c>
      <c r="F49" s="51">
        <f t="shared" si="18"/>
        <v>0</v>
      </c>
      <c r="G49" s="51">
        <f t="shared" si="18"/>
        <v>70</v>
      </c>
      <c r="H49" s="51">
        <f t="shared" si="18"/>
        <v>40</v>
      </c>
      <c r="I49" s="51">
        <f t="shared" si="18"/>
        <v>30</v>
      </c>
      <c r="J49" s="51">
        <f t="shared" si="18"/>
        <v>0</v>
      </c>
      <c r="K49" s="51">
        <f t="shared" si="18"/>
        <v>0</v>
      </c>
      <c r="L49" s="51">
        <f t="shared" si="18"/>
        <v>50</v>
      </c>
      <c r="M49" s="51">
        <f t="shared" si="18"/>
        <v>155</v>
      </c>
      <c r="N49" s="51">
        <f t="shared" si="18"/>
        <v>0</v>
      </c>
      <c r="O49" s="51">
        <f t="shared" si="18"/>
        <v>0</v>
      </c>
      <c r="P49" s="51">
        <f t="shared" si="18"/>
        <v>0</v>
      </c>
      <c r="Q49" s="51">
        <f t="shared" si="18"/>
        <v>0</v>
      </c>
      <c r="R49" s="51">
        <f t="shared" si="18"/>
        <v>0</v>
      </c>
      <c r="S49" s="51">
        <f t="shared" si="18"/>
        <v>0</v>
      </c>
      <c r="T49" s="51">
        <f t="shared" si="18"/>
        <v>0</v>
      </c>
      <c r="U49" s="51">
        <f t="shared" si="18"/>
        <v>0</v>
      </c>
      <c r="V49" s="51">
        <f t="shared" si="18"/>
        <v>0</v>
      </c>
      <c r="W49" s="51">
        <f t="shared" si="18"/>
        <v>16</v>
      </c>
      <c r="X49" s="51">
        <f t="shared" si="18"/>
        <v>10</v>
      </c>
      <c r="Y49" s="51">
        <f t="shared" si="18"/>
        <v>24</v>
      </c>
      <c r="Z49" s="51">
        <f t="shared" si="18"/>
        <v>0</v>
      </c>
      <c r="AA49" s="51">
        <f t="shared" si="18"/>
        <v>16</v>
      </c>
      <c r="AB49" s="51">
        <f t="shared" si="18"/>
        <v>10</v>
      </c>
      <c r="AC49" s="51">
        <f t="shared" si="18"/>
        <v>24</v>
      </c>
      <c r="AD49" s="51">
        <f t="shared" si="18"/>
        <v>0</v>
      </c>
      <c r="AE49" s="51">
        <f t="shared" si="18"/>
        <v>16</v>
      </c>
      <c r="AF49" s="51">
        <f t="shared" si="18"/>
        <v>15</v>
      </c>
      <c r="AG49" s="51">
        <f t="shared" si="18"/>
        <v>44</v>
      </c>
      <c r="AH49" s="51">
        <f t="shared" si="18"/>
        <v>0</v>
      </c>
      <c r="AI49" s="51">
        <f t="shared" si="18"/>
        <v>22</v>
      </c>
      <c r="AJ49" s="51">
        <f t="shared" si="18"/>
        <v>15</v>
      </c>
      <c r="AK49" s="51">
        <f t="shared" si="18"/>
        <v>63</v>
      </c>
      <c r="AL49" s="52">
        <f t="shared" si="18"/>
        <v>0</v>
      </c>
      <c r="AM49" s="52">
        <f t="shared" si="18"/>
        <v>0</v>
      </c>
      <c r="AN49" s="52">
        <f t="shared" si="18"/>
        <v>2</v>
      </c>
      <c r="AO49" s="52">
        <f t="shared" si="18"/>
        <v>2</v>
      </c>
      <c r="AP49" s="52">
        <f t="shared" si="18"/>
        <v>3</v>
      </c>
      <c r="AQ49" s="52">
        <f t="shared" si="18"/>
        <v>4</v>
      </c>
      <c r="AR49" s="52">
        <v>5</v>
      </c>
      <c r="AS49" s="52">
        <f t="shared" si="18"/>
        <v>11</v>
      </c>
      <c r="AT49" s="52">
        <f t="shared" si="18"/>
        <v>0</v>
      </c>
      <c r="AU49" s="52">
        <f t="shared" si="18"/>
        <v>11</v>
      </c>
      <c r="AW49" s="32"/>
    </row>
    <row r="50" spans="1:49" s="9" customFormat="1" ht="36" customHeight="1" x14ac:dyDescent="0.25">
      <c r="A50" s="14" t="s">
        <v>10</v>
      </c>
      <c r="B50" s="15" t="s">
        <v>93</v>
      </c>
      <c r="C50" s="16" t="s">
        <v>64</v>
      </c>
      <c r="D50" s="94">
        <f t="shared" ref="D50:D55" si="19">SUM(E50,M50)</f>
        <v>25</v>
      </c>
      <c r="E50" s="94">
        <f t="shared" ref="E50:E55" si="20">SUM(F50:G50,L50)</f>
        <v>13</v>
      </c>
      <c r="F50" s="33">
        <f t="shared" ref="F50:G55" si="21">SUM(N50,R50,V50,Z50,AD50,AH50)</f>
        <v>0</v>
      </c>
      <c r="G50" s="33">
        <f t="shared" si="21"/>
        <v>8</v>
      </c>
      <c r="H50" s="17">
        <v>8</v>
      </c>
      <c r="I50" s="17"/>
      <c r="J50" s="17"/>
      <c r="K50" s="17"/>
      <c r="L50" s="33">
        <f t="shared" ref="L50:M55" si="22">SUM(P50,T50,X50,AB50,AF50,AJ50)</f>
        <v>5</v>
      </c>
      <c r="M50" s="94">
        <f t="shared" si="22"/>
        <v>12</v>
      </c>
      <c r="N50" s="18"/>
      <c r="O50" s="18"/>
      <c r="P50" s="18"/>
      <c r="Q50" s="18"/>
      <c r="R50" s="18"/>
      <c r="S50" s="18"/>
      <c r="T50" s="18"/>
      <c r="U50" s="18"/>
      <c r="V50" s="18"/>
      <c r="W50" s="18">
        <v>8</v>
      </c>
      <c r="X50" s="18">
        <v>5</v>
      </c>
      <c r="Y50" s="18">
        <v>12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40"/>
      <c r="AM50" s="40"/>
      <c r="AN50" s="40">
        <v>1</v>
      </c>
      <c r="AO50" s="40"/>
      <c r="AP50" s="40"/>
      <c r="AQ50" s="40"/>
      <c r="AR50" s="18">
        <f t="shared" ref="AR50:AR55" si="23">E50/25</f>
        <v>0.52</v>
      </c>
      <c r="AS50" s="18">
        <v>1</v>
      </c>
      <c r="AT50" s="18"/>
      <c r="AU50" s="18">
        <f t="shared" ref="AU50:AU55" si="24">SUM(AL50:AQ50)</f>
        <v>1</v>
      </c>
      <c r="AW50" s="32"/>
    </row>
    <row r="51" spans="1:49" s="9" customFormat="1" ht="36" customHeight="1" x14ac:dyDescent="0.25">
      <c r="A51" s="14" t="s">
        <v>9</v>
      </c>
      <c r="B51" s="15" t="s">
        <v>144</v>
      </c>
      <c r="C51" s="21" t="s">
        <v>64</v>
      </c>
      <c r="D51" s="94">
        <f t="shared" si="19"/>
        <v>25</v>
      </c>
      <c r="E51" s="94">
        <f t="shared" si="20"/>
        <v>13</v>
      </c>
      <c r="F51" s="33">
        <f t="shared" si="21"/>
        <v>0</v>
      </c>
      <c r="G51" s="33">
        <f t="shared" si="21"/>
        <v>8</v>
      </c>
      <c r="H51" s="17">
        <v>8</v>
      </c>
      <c r="I51" s="17"/>
      <c r="J51" s="17"/>
      <c r="K51" s="17"/>
      <c r="L51" s="33">
        <f t="shared" si="22"/>
        <v>5</v>
      </c>
      <c r="M51" s="94">
        <f t="shared" si="22"/>
        <v>12</v>
      </c>
      <c r="N51" s="18"/>
      <c r="O51" s="18"/>
      <c r="P51" s="18"/>
      <c r="Q51" s="18"/>
      <c r="R51" s="18"/>
      <c r="S51" s="18"/>
      <c r="T51" s="18"/>
      <c r="U51" s="18"/>
      <c r="V51" s="18"/>
      <c r="W51" s="18">
        <v>8</v>
      </c>
      <c r="X51" s="18">
        <v>5</v>
      </c>
      <c r="Y51" s="18">
        <v>12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40"/>
      <c r="AM51" s="40"/>
      <c r="AN51" s="40">
        <v>1</v>
      </c>
      <c r="AO51" s="40"/>
      <c r="AP51" s="40"/>
      <c r="AQ51" s="40"/>
      <c r="AR51" s="18">
        <f t="shared" si="23"/>
        <v>0.52</v>
      </c>
      <c r="AS51" s="18">
        <v>1</v>
      </c>
      <c r="AT51" s="18"/>
      <c r="AU51" s="18">
        <f t="shared" si="24"/>
        <v>1</v>
      </c>
      <c r="AW51" s="32"/>
    </row>
    <row r="52" spans="1:49" s="9" customFormat="1" ht="36" customHeight="1" x14ac:dyDescent="0.25">
      <c r="A52" s="14" t="s">
        <v>8</v>
      </c>
      <c r="B52" s="15" t="s">
        <v>95</v>
      </c>
      <c r="C52" s="16" t="s">
        <v>59</v>
      </c>
      <c r="D52" s="94">
        <f t="shared" si="19"/>
        <v>25</v>
      </c>
      <c r="E52" s="94">
        <f t="shared" si="20"/>
        <v>13</v>
      </c>
      <c r="F52" s="33">
        <f t="shared" si="21"/>
        <v>0</v>
      </c>
      <c r="G52" s="33">
        <f t="shared" si="21"/>
        <v>8</v>
      </c>
      <c r="H52" s="17">
        <v>8</v>
      </c>
      <c r="I52" s="17"/>
      <c r="J52" s="17"/>
      <c r="K52" s="17"/>
      <c r="L52" s="33">
        <f t="shared" si="22"/>
        <v>5</v>
      </c>
      <c r="M52" s="94">
        <f t="shared" si="22"/>
        <v>12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8</v>
      </c>
      <c r="AB52" s="18">
        <v>5</v>
      </c>
      <c r="AC52" s="18">
        <v>12</v>
      </c>
      <c r="AD52" s="18"/>
      <c r="AE52" s="18"/>
      <c r="AF52" s="18"/>
      <c r="AG52" s="18"/>
      <c r="AH52" s="18"/>
      <c r="AI52" s="18"/>
      <c r="AJ52" s="18"/>
      <c r="AK52" s="18"/>
      <c r="AL52" s="40"/>
      <c r="AM52" s="40"/>
      <c r="AN52" s="40"/>
      <c r="AO52" s="40">
        <v>1</v>
      </c>
      <c r="AP52" s="40"/>
      <c r="AQ52" s="40"/>
      <c r="AR52" s="18">
        <f t="shared" si="23"/>
        <v>0.52</v>
      </c>
      <c r="AS52" s="18">
        <v>1</v>
      </c>
      <c r="AT52" s="18"/>
      <c r="AU52" s="18">
        <f t="shared" si="24"/>
        <v>1</v>
      </c>
      <c r="AW52" s="32"/>
    </row>
    <row r="53" spans="1:49" s="9" customFormat="1" ht="36" customHeight="1" x14ac:dyDescent="0.25">
      <c r="A53" s="14" t="s">
        <v>7</v>
      </c>
      <c r="B53" s="15" t="s">
        <v>140</v>
      </c>
      <c r="C53" s="21" t="s">
        <v>63</v>
      </c>
      <c r="D53" s="94">
        <f t="shared" si="19"/>
        <v>50</v>
      </c>
      <c r="E53" s="94">
        <f t="shared" si="20"/>
        <v>26</v>
      </c>
      <c r="F53" s="33">
        <f t="shared" si="21"/>
        <v>0</v>
      </c>
      <c r="G53" s="33">
        <f t="shared" si="21"/>
        <v>16</v>
      </c>
      <c r="H53" s="17">
        <v>16</v>
      </c>
      <c r="I53" s="17"/>
      <c r="J53" s="17"/>
      <c r="K53" s="17"/>
      <c r="L53" s="33">
        <f t="shared" si="22"/>
        <v>10</v>
      </c>
      <c r="M53" s="94">
        <f t="shared" si="22"/>
        <v>24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>
        <v>8</v>
      </c>
      <c r="AF53" s="18">
        <v>5</v>
      </c>
      <c r="AG53" s="18">
        <v>12</v>
      </c>
      <c r="AH53" s="18"/>
      <c r="AI53" s="18">
        <v>8</v>
      </c>
      <c r="AJ53" s="18">
        <v>5</v>
      </c>
      <c r="AK53" s="18">
        <v>12</v>
      </c>
      <c r="AL53" s="40"/>
      <c r="AM53" s="40"/>
      <c r="AN53" s="40"/>
      <c r="AO53" s="40"/>
      <c r="AP53" s="40">
        <v>1</v>
      </c>
      <c r="AQ53" s="40">
        <v>1</v>
      </c>
      <c r="AR53" s="18">
        <f t="shared" si="23"/>
        <v>1.04</v>
      </c>
      <c r="AS53" s="18">
        <v>2</v>
      </c>
      <c r="AT53" s="18"/>
      <c r="AU53" s="18">
        <f t="shared" si="24"/>
        <v>2</v>
      </c>
      <c r="AW53" s="32"/>
    </row>
    <row r="54" spans="1:49" s="9" customFormat="1" ht="36" customHeight="1" x14ac:dyDescent="0.25">
      <c r="A54" s="14" t="s">
        <v>6</v>
      </c>
      <c r="B54" s="55" t="s">
        <v>102</v>
      </c>
      <c r="C54" s="70" t="s">
        <v>61</v>
      </c>
      <c r="D54" s="57">
        <f t="shared" si="19"/>
        <v>125</v>
      </c>
      <c r="E54" s="57">
        <f t="shared" si="20"/>
        <v>42</v>
      </c>
      <c r="F54" s="58">
        <f t="shared" si="21"/>
        <v>0</v>
      </c>
      <c r="G54" s="58">
        <f t="shared" si="21"/>
        <v>22</v>
      </c>
      <c r="H54" s="59"/>
      <c r="I54" s="59">
        <v>22</v>
      </c>
      <c r="J54" s="59"/>
      <c r="K54" s="59"/>
      <c r="L54" s="58">
        <f t="shared" si="22"/>
        <v>20</v>
      </c>
      <c r="M54" s="57">
        <f t="shared" si="22"/>
        <v>83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18">
        <v>8</v>
      </c>
      <c r="AF54" s="18">
        <v>10</v>
      </c>
      <c r="AG54" s="18">
        <v>32</v>
      </c>
      <c r="AH54" s="18"/>
      <c r="AI54" s="18">
        <v>14</v>
      </c>
      <c r="AJ54" s="18">
        <v>10</v>
      </c>
      <c r="AK54" s="18">
        <v>51</v>
      </c>
      <c r="AL54" s="61"/>
      <c r="AM54" s="61"/>
      <c r="AN54" s="61"/>
      <c r="AO54" s="61"/>
      <c r="AP54" s="61">
        <v>2</v>
      </c>
      <c r="AQ54" s="61">
        <v>3</v>
      </c>
      <c r="AR54" s="60">
        <f t="shared" si="23"/>
        <v>1.68</v>
      </c>
      <c r="AS54" s="60">
        <v>5</v>
      </c>
      <c r="AT54" s="60"/>
      <c r="AU54" s="60">
        <f t="shared" si="24"/>
        <v>5</v>
      </c>
      <c r="AW54" s="32"/>
    </row>
    <row r="55" spans="1:49" s="9" customFormat="1" ht="36" customHeight="1" thickBot="1" x14ac:dyDescent="0.3">
      <c r="A55" s="14" t="s">
        <v>5</v>
      </c>
      <c r="B55" s="15" t="s">
        <v>103</v>
      </c>
      <c r="C55" s="16" t="s">
        <v>59</v>
      </c>
      <c r="D55" s="94">
        <f t="shared" si="19"/>
        <v>25</v>
      </c>
      <c r="E55" s="94">
        <f t="shared" si="20"/>
        <v>13</v>
      </c>
      <c r="F55" s="33">
        <f t="shared" si="21"/>
        <v>0</v>
      </c>
      <c r="G55" s="33">
        <f t="shared" si="21"/>
        <v>8</v>
      </c>
      <c r="H55" s="17"/>
      <c r="I55" s="17">
        <v>8</v>
      </c>
      <c r="J55" s="17"/>
      <c r="K55" s="17"/>
      <c r="L55" s="33">
        <f t="shared" si="22"/>
        <v>5</v>
      </c>
      <c r="M55" s="94">
        <f t="shared" si="22"/>
        <v>12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8</v>
      </c>
      <c r="AB55" s="18">
        <v>5</v>
      </c>
      <c r="AC55" s="18">
        <v>12</v>
      </c>
      <c r="AD55" s="18"/>
      <c r="AE55" s="18"/>
      <c r="AF55" s="18"/>
      <c r="AG55" s="18"/>
      <c r="AH55" s="18"/>
      <c r="AI55" s="18"/>
      <c r="AJ55" s="18"/>
      <c r="AK55" s="18"/>
      <c r="AL55" s="40"/>
      <c r="AM55" s="40"/>
      <c r="AN55" s="40"/>
      <c r="AO55" s="40">
        <v>1</v>
      </c>
      <c r="AP55" s="40"/>
      <c r="AQ55" s="40"/>
      <c r="AR55" s="18">
        <f t="shared" si="23"/>
        <v>0.52</v>
      </c>
      <c r="AS55" s="18">
        <v>1</v>
      </c>
      <c r="AT55" s="18"/>
      <c r="AU55" s="18">
        <f t="shared" si="24"/>
        <v>1</v>
      </c>
      <c r="AW55" s="32"/>
    </row>
    <row r="56" spans="1:49" s="9" customFormat="1" ht="49.8" thickBot="1" x14ac:dyDescent="0.3">
      <c r="A56" s="11" t="s">
        <v>51</v>
      </c>
      <c r="B56" s="12" t="s">
        <v>105</v>
      </c>
      <c r="C56" s="11"/>
      <c r="D56" s="37">
        <f>SUM(D57:D57)</f>
        <v>275</v>
      </c>
      <c r="E56" s="37">
        <f>SUM(E57:E57)</f>
        <v>120</v>
      </c>
      <c r="F56" s="37">
        <f>SUM(F57:F57)</f>
        <v>0</v>
      </c>
      <c r="G56" s="37">
        <f t="shared" ref="G56:N56" si="25">SUM(G57:G57)</f>
        <v>70</v>
      </c>
      <c r="H56" s="37">
        <f t="shared" si="25"/>
        <v>70</v>
      </c>
      <c r="I56" s="37">
        <f t="shared" si="25"/>
        <v>0</v>
      </c>
      <c r="J56" s="37">
        <f t="shared" si="25"/>
        <v>0</v>
      </c>
      <c r="K56" s="37">
        <f t="shared" si="25"/>
        <v>0</v>
      </c>
      <c r="L56" s="37">
        <f t="shared" si="25"/>
        <v>50</v>
      </c>
      <c r="M56" s="37">
        <f t="shared" si="25"/>
        <v>155</v>
      </c>
      <c r="N56" s="37">
        <f t="shared" si="25"/>
        <v>0</v>
      </c>
      <c r="O56" s="37">
        <f t="shared" ref="O56:V56" si="26">SUM(O57:O57)</f>
        <v>0</v>
      </c>
      <c r="P56" s="37">
        <f t="shared" si="26"/>
        <v>0</v>
      </c>
      <c r="Q56" s="37">
        <f t="shared" si="26"/>
        <v>0</v>
      </c>
      <c r="R56" s="37">
        <f t="shared" si="26"/>
        <v>0</v>
      </c>
      <c r="S56" s="37">
        <f t="shared" si="26"/>
        <v>0</v>
      </c>
      <c r="T56" s="37">
        <f t="shared" si="26"/>
        <v>0</v>
      </c>
      <c r="U56" s="37">
        <f t="shared" si="26"/>
        <v>0</v>
      </c>
      <c r="V56" s="37">
        <f t="shared" si="26"/>
        <v>0</v>
      </c>
      <c r="W56" s="37">
        <f t="shared" ref="W56:AU56" si="27">SUM(W57:W57)</f>
        <v>15</v>
      </c>
      <c r="X56" s="47">
        <f t="shared" si="27"/>
        <v>10</v>
      </c>
      <c r="Y56" s="47">
        <f t="shared" si="27"/>
        <v>25</v>
      </c>
      <c r="Z56" s="47">
        <f t="shared" si="27"/>
        <v>0</v>
      </c>
      <c r="AA56" s="47">
        <f t="shared" si="27"/>
        <v>15</v>
      </c>
      <c r="AB56" s="47">
        <f t="shared" si="27"/>
        <v>10</v>
      </c>
      <c r="AC56" s="47">
        <f t="shared" si="27"/>
        <v>25</v>
      </c>
      <c r="AD56" s="47">
        <f t="shared" si="27"/>
        <v>0</v>
      </c>
      <c r="AE56" s="47">
        <f t="shared" si="27"/>
        <v>15</v>
      </c>
      <c r="AF56" s="47">
        <f t="shared" si="27"/>
        <v>10</v>
      </c>
      <c r="AG56" s="47">
        <f t="shared" si="27"/>
        <v>50</v>
      </c>
      <c r="AH56" s="47">
        <f t="shared" si="27"/>
        <v>0</v>
      </c>
      <c r="AI56" s="47">
        <f t="shared" si="27"/>
        <v>25</v>
      </c>
      <c r="AJ56" s="47">
        <f t="shared" si="27"/>
        <v>20</v>
      </c>
      <c r="AK56" s="47">
        <f t="shared" si="27"/>
        <v>55</v>
      </c>
      <c r="AL56" s="38">
        <f t="shared" si="27"/>
        <v>0</v>
      </c>
      <c r="AM56" s="38">
        <f t="shared" si="27"/>
        <v>0</v>
      </c>
      <c r="AN56" s="38">
        <f t="shared" si="27"/>
        <v>2</v>
      </c>
      <c r="AO56" s="38">
        <f t="shared" si="27"/>
        <v>2</v>
      </c>
      <c r="AP56" s="38">
        <f t="shared" si="27"/>
        <v>3</v>
      </c>
      <c r="AQ56" s="38">
        <f t="shared" si="27"/>
        <v>4</v>
      </c>
      <c r="AR56" s="37">
        <f>SUM(AR57:AR57)</f>
        <v>4.8</v>
      </c>
      <c r="AS56" s="38">
        <f t="shared" si="27"/>
        <v>11</v>
      </c>
      <c r="AT56" s="38">
        <f t="shared" si="27"/>
        <v>0</v>
      </c>
      <c r="AU56" s="38">
        <f t="shared" si="27"/>
        <v>11</v>
      </c>
      <c r="AW56" s="32"/>
    </row>
    <row r="57" spans="1:49" s="9" customFormat="1" ht="35.4" thickBot="1" x14ac:dyDescent="0.3">
      <c r="A57" s="14" t="s">
        <v>10</v>
      </c>
      <c r="B57" s="15" t="s">
        <v>88</v>
      </c>
      <c r="C57" s="16" t="s">
        <v>61</v>
      </c>
      <c r="D57" s="94">
        <f>SUM(E57,M57)</f>
        <v>275</v>
      </c>
      <c r="E57" s="94">
        <f>SUM(F57:G57,L57)</f>
        <v>120</v>
      </c>
      <c r="F57" s="33">
        <f>SUM(N57,R57,V57,Z57,AD57,AH57)</f>
        <v>0</v>
      </c>
      <c r="G57" s="33">
        <f>SUM(O57,S57,W57,AA57,AE57,AI57)</f>
        <v>70</v>
      </c>
      <c r="H57" s="17">
        <v>70</v>
      </c>
      <c r="I57" s="17"/>
      <c r="J57" s="17"/>
      <c r="K57" s="17"/>
      <c r="L57" s="33">
        <f>SUM(P57,T57,X57,AB57,AF57,AJ57)</f>
        <v>50</v>
      </c>
      <c r="M57" s="94">
        <f>SUM(Q57,U57,Y57,AC57,AG57,AK57)</f>
        <v>155</v>
      </c>
      <c r="N57" s="18"/>
      <c r="O57" s="18"/>
      <c r="P57" s="18"/>
      <c r="Q57" s="18"/>
      <c r="R57" s="18"/>
      <c r="S57" s="18"/>
      <c r="T57" s="18"/>
      <c r="U57" s="18"/>
      <c r="V57" s="18" t="s">
        <v>108</v>
      </c>
      <c r="W57" s="18">
        <v>15</v>
      </c>
      <c r="X57" s="18">
        <v>10</v>
      </c>
      <c r="Y57" s="18">
        <v>25</v>
      </c>
      <c r="Z57" s="18"/>
      <c r="AA57" s="18">
        <v>15</v>
      </c>
      <c r="AB57" s="18">
        <v>10</v>
      </c>
      <c r="AC57" s="18">
        <v>25</v>
      </c>
      <c r="AD57" s="18"/>
      <c r="AE57" s="18">
        <v>15</v>
      </c>
      <c r="AF57" s="18">
        <v>10</v>
      </c>
      <c r="AG57" s="18">
        <v>50</v>
      </c>
      <c r="AH57" s="18"/>
      <c r="AI57" s="18">
        <v>25</v>
      </c>
      <c r="AJ57" s="18">
        <v>20</v>
      </c>
      <c r="AK57" s="18">
        <v>55</v>
      </c>
      <c r="AL57" s="40"/>
      <c r="AM57" s="40"/>
      <c r="AN57" s="40">
        <v>2</v>
      </c>
      <c r="AO57" s="40">
        <v>2</v>
      </c>
      <c r="AP57" s="40">
        <v>3</v>
      </c>
      <c r="AQ57" s="40">
        <v>4</v>
      </c>
      <c r="AR57" s="18">
        <f>E57/25</f>
        <v>4.8</v>
      </c>
      <c r="AS57" s="18">
        <v>11</v>
      </c>
      <c r="AT57" s="18"/>
      <c r="AU57" s="18">
        <f>SUM(AL57:AQ57)</f>
        <v>11</v>
      </c>
      <c r="AW57" s="32"/>
    </row>
    <row r="58" spans="1:49" s="9" customFormat="1" ht="49.8" thickBot="1" x14ac:dyDescent="0.3">
      <c r="A58" s="11" t="s">
        <v>92</v>
      </c>
      <c r="B58" s="12" t="s">
        <v>106</v>
      </c>
      <c r="C58" s="11"/>
      <c r="D58" s="37">
        <f t="shared" ref="D58:AU58" si="28">SUM(D59:D64)</f>
        <v>275</v>
      </c>
      <c r="E58" s="37">
        <f t="shared" si="28"/>
        <v>120</v>
      </c>
      <c r="F58" s="37">
        <f t="shared" si="28"/>
        <v>0</v>
      </c>
      <c r="G58" s="37">
        <f t="shared" si="28"/>
        <v>70</v>
      </c>
      <c r="H58" s="37">
        <f t="shared" si="28"/>
        <v>70</v>
      </c>
      <c r="I58" s="37">
        <f t="shared" si="28"/>
        <v>0</v>
      </c>
      <c r="J58" s="37">
        <f t="shared" si="28"/>
        <v>0</v>
      </c>
      <c r="K58" s="37">
        <f t="shared" si="28"/>
        <v>0</v>
      </c>
      <c r="L58" s="37">
        <f t="shared" si="28"/>
        <v>50</v>
      </c>
      <c r="M58" s="37">
        <f t="shared" si="28"/>
        <v>155</v>
      </c>
      <c r="N58" s="37">
        <f t="shared" si="28"/>
        <v>0</v>
      </c>
      <c r="O58" s="37">
        <f t="shared" si="28"/>
        <v>0</v>
      </c>
      <c r="P58" s="37">
        <f t="shared" si="28"/>
        <v>0</v>
      </c>
      <c r="Q58" s="37">
        <f t="shared" si="28"/>
        <v>0</v>
      </c>
      <c r="R58" s="37">
        <f t="shared" si="28"/>
        <v>0</v>
      </c>
      <c r="S58" s="37">
        <f t="shared" si="28"/>
        <v>0</v>
      </c>
      <c r="T58" s="37">
        <f t="shared" si="28"/>
        <v>0</v>
      </c>
      <c r="U58" s="37">
        <f t="shared" si="28"/>
        <v>0</v>
      </c>
      <c r="V58" s="37">
        <f t="shared" si="28"/>
        <v>0</v>
      </c>
      <c r="W58" s="37">
        <f t="shared" si="28"/>
        <v>18</v>
      </c>
      <c r="X58" s="37">
        <f t="shared" si="28"/>
        <v>10</v>
      </c>
      <c r="Y58" s="37">
        <f t="shared" si="28"/>
        <v>22</v>
      </c>
      <c r="Z58" s="37">
        <f t="shared" si="28"/>
        <v>0</v>
      </c>
      <c r="AA58" s="37">
        <f t="shared" si="28"/>
        <v>16</v>
      </c>
      <c r="AB58" s="37">
        <f t="shared" si="28"/>
        <v>10</v>
      </c>
      <c r="AC58" s="37">
        <f t="shared" si="28"/>
        <v>24</v>
      </c>
      <c r="AD58" s="37">
        <f t="shared" si="28"/>
        <v>0</v>
      </c>
      <c r="AE58" s="37">
        <f t="shared" si="28"/>
        <v>21</v>
      </c>
      <c r="AF58" s="37">
        <f t="shared" si="28"/>
        <v>15</v>
      </c>
      <c r="AG58" s="37">
        <f t="shared" si="28"/>
        <v>39</v>
      </c>
      <c r="AH58" s="37">
        <f t="shared" si="28"/>
        <v>0</v>
      </c>
      <c r="AI58" s="37">
        <f t="shared" si="28"/>
        <v>15</v>
      </c>
      <c r="AJ58" s="37">
        <f t="shared" si="28"/>
        <v>15</v>
      </c>
      <c r="AK58" s="37">
        <f t="shared" si="28"/>
        <v>70</v>
      </c>
      <c r="AL58" s="38">
        <f t="shared" si="28"/>
        <v>0</v>
      </c>
      <c r="AM58" s="38">
        <f t="shared" si="28"/>
        <v>0</v>
      </c>
      <c r="AN58" s="38">
        <f t="shared" si="28"/>
        <v>2</v>
      </c>
      <c r="AO58" s="38">
        <f t="shared" si="28"/>
        <v>2</v>
      </c>
      <c r="AP58" s="38">
        <f t="shared" si="28"/>
        <v>3</v>
      </c>
      <c r="AQ58" s="38">
        <f t="shared" si="28"/>
        <v>4</v>
      </c>
      <c r="AR58" s="37">
        <f>SUM(AR59:AR64)</f>
        <v>4.8</v>
      </c>
      <c r="AS58" s="38">
        <f t="shared" si="28"/>
        <v>11</v>
      </c>
      <c r="AT58" s="38">
        <f t="shared" si="28"/>
        <v>0</v>
      </c>
      <c r="AU58" s="38">
        <f t="shared" si="28"/>
        <v>11</v>
      </c>
      <c r="AW58" s="32"/>
    </row>
    <row r="59" spans="1:49" s="9" customFormat="1" x14ac:dyDescent="0.25">
      <c r="A59" s="14" t="s">
        <v>10</v>
      </c>
      <c r="B59" s="15" t="s">
        <v>93</v>
      </c>
      <c r="C59" s="16" t="s">
        <v>64</v>
      </c>
      <c r="D59" s="94">
        <f t="shared" ref="D59:D64" si="29">SUM(E59,M59)</f>
        <v>25</v>
      </c>
      <c r="E59" s="94">
        <f t="shared" ref="E59:E64" si="30">SUM(F59:G59,L59)</f>
        <v>14</v>
      </c>
      <c r="F59" s="33">
        <f>SUM(N59,R59,V59,Z59,AD59,AH59)</f>
        <v>0</v>
      </c>
      <c r="G59" s="33">
        <f>SUM(O59,S59,W59,AA59,AE59,AI59)</f>
        <v>9</v>
      </c>
      <c r="H59" s="17">
        <v>9</v>
      </c>
      <c r="I59" s="17"/>
      <c r="J59" s="17"/>
      <c r="K59" s="17"/>
      <c r="L59" s="33">
        <f>SUM(P59,T59,X59,AB59,AF59,AJ59)</f>
        <v>5</v>
      </c>
      <c r="M59" s="94">
        <f>SUM(Q59,U59,Y59,AC59,AG59,AK59)</f>
        <v>11</v>
      </c>
      <c r="N59" s="18"/>
      <c r="O59" s="18"/>
      <c r="P59" s="18"/>
      <c r="Q59" s="18"/>
      <c r="R59" s="18"/>
      <c r="S59" s="18"/>
      <c r="T59" s="18"/>
      <c r="U59" s="18"/>
      <c r="V59" s="18"/>
      <c r="W59" s="18">
        <v>9</v>
      </c>
      <c r="X59" s="18">
        <v>5</v>
      </c>
      <c r="Y59" s="18">
        <v>11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40"/>
      <c r="AM59" s="40"/>
      <c r="AN59" s="40">
        <v>1</v>
      </c>
      <c r="AO59" s="40"/>
      <c r="AP59" s="40"/>
      <c r="AQ59" s="40"/>
      <c r="AR59" s="18">
        <f t="shared" ref="AR59:AR64" si="31">E59/25</f>
        <v>0.56000000000000005</v>
      </c>
      <c r="AS59" s="18">
        <v>1</v>
      </c>
      <c r="AT59" s="18"/>
      <c r="AU59" s="18">
        <f t="shared" ref="AU59:AU64" si="32">SUM(AL59:AQ59)</f>
        <v>1</v>
      </c>
      <c r="AW59" s="32"/>
    </row>
    <row r="60" spans="1:49" ht="46.95" customHeight="1" x14ac:dyDescent="0.3">
      <c r="A60" s="14" t="s">
        <v>9</v>
      </c>
      <c r="B60" s="20" t="s">
        <v>94</v>
      </c>
      <c r="C60" s="21" t="s">
        <v>64</v>
      </c>
      <c r="D60" s="94">
        <f t="shared" si="29"/>
        <v>25</v>
      </c>
      <c r="E60" s="94">
        <f t="shared" si="30"/>
        <v>14</v>
      </c>
      <c r="F60" s="33">
        <f t="shared" ref="F60:G64" si="33">SUM(N60,R60,V60,Z60,AD60,AH60)</f>
        <v>0</v>
      </c>
      <c r="G60" s="33">
        <f t="shared" si="33"/>
        <v>9</v>
      </c>
      <c r="H60" s="22">
        <v>9</v>
      </c>
      <c r="I60" s="22"/>
      <c r="J60" s="22"/>
      <c r="K60" s="22"/>
      <c r="L60" s="33">
        <f t="shared" ref="L60:M64" si="34">SUM(P60,T60,X60,AB60,AF60,AJ60)</f>
        <v>5</v>
      </c>
      <c r="M60" s="94">
        <f t="shared" si="34"/>
        <v>11</v>
      </c>
      <c r="N60" s="23"/>
      <c r="O60" s="23"/>
      <c r="P60" s="23"/>
      <c r="Q60" s="23"/>
      <c r="R60" s="23"/>
      <c r="S60" s="23"/>
      <c r="T60" s="23"/>
      <c r="U60" s="23"/>
      <c r="V60" s="23"/>
      <c r="W60" s="23">
        <v>9</v>
      </c>
      <c r="X60" s="23">
        <v>5</v>
      </c>
      <c r="Y60" s="23">
        <v>11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40"/>
      <c r="AM60" s="40"/>
      <c r="AN60" s="40">
        <v>1</v>
      </c>
      <c r="AO60" s="40"/>
      <c r="AP60" s="40"/>
      <c r="AQ60" s="40"/>
      <c r="AR60" s="18">
        <f t="shared" si="31"/>
        <v>0.56000000000000005</v>
      </c>
      <c r="AS60" s="18">
        <v>1</v>
      </c>
      <c r="AT60" s="18"/>
      <c r="AU60" s="18">
        <f t="shared" si="32"/>
        <v>1</v>
      </c>
    </row>
    <row r="61" spans="1:49" ht="30.6" customHeight="1" x14ac:dyDescent="0.3">
      <c r="A61" s="14" t="s">
        <v>8</v>
      </c>
      <c r="B61" s="20" t="s">
        <v>142</v>
      </c>
      <c r="C61" s="21" t="s">
        <v>59</v>
      </c>
      <c r="D61" s="94">
        <f t="shared" si="29"/>
        <v>25</v>
      </c>
      <c r="E61" s="94">
        <f t="shared" si="30"/>
        <v>13</v>
      </c>
      <c r="F61" s="33">
        <f t="shared" si="33"/>
        <v>0</v>
      </c>
      <c r="G61" s="33">
        <f t="shared" si="33"/>
        <v>8</v>
      </c>
      <c r="H61" s="22">
        <v>8</v>
      </c>
      <c r="I61" s="22"/>
      <c r="J61" s="22"/>
      <c r="K61" s="22"/>
      <c r="L61" s="33">
        <f t="shared" si="34"/>
        <v>5</v>
      </c>
      <c r="M61" s="94">
        <f t="shared" si="34"/>
        <v>12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8</v>
      </c>
      <c r="AB61" s="23">
        <v>5</v>
      </c>
      <c r="AC61" s="23">
        <v>12</v>
      </c>
      <c r="AD61" s="23"/>
      <c r="AE61" s="23"/>
      <c r="AF61" s="23"/>
      <c r="AG61" s="23"/>
      <c r="AH61" s="23"/>
      <c r="AI61" s="23"/>
      <c r="AJ61" s="23"/>
      <c r="AK61" s="23"/>
      <c r="AL61" s="40"/>
      <c r="AM61" s="40"/>
      <c r="AN61" s="40"/>
      <c r="AO61" s="40">
        <v>1</v>
      </c>
      <c r="AP61" s="40"/>
      <c r="AQ61" s="40"/>
      <c r="AR61" s="18">
        <f t="shared" si="31"/>
        <v>0.52</v>
      </c>
      <c r="AS61" s="18">
        <v>1</v>
      </c>
      <c r="AT61" s="18"/>
      <c r="AU61" s="18">
        <f t="shared" si="32"/>
        <v>1</v>
      </c>
    </row>
    <row r="62" spans="1:49" ht="34.950000000000003" customHeight="1" x14ac:dyDescent="0.3">
      <c r="A62" s="14" t="s">
        <v>7</v>
      </c>
      <c r="B62" s="20" t="s">
        <v>95</v>
      </c>
      <c r="C62" s="21" t="s">
        <v>61</v>
      </c>
      <c r="D62" s="94">
        <f t="shared" si="29"/>
        <v>100</v>
      </c>
      <c r="E62" s="94">
        <f t="shared" si="30"/>
        <v>30</v>
      </c>
      <c r="F62" s="33">
        <f t="shared" si="33"/>
        <v>0</v>
      </c>
      <c r="G62" s="33">
        <f t="shared" si="33"/>
        <v>15</v>
      </c>
      <c r="H62" s="22">
        <v>15</v>
      </c>
      <c r="I62" s="22"/>
      <c r="J62" s="22"/>
      <c r="K62" s="22"/>
      <c r="L62" s="33">
        <f t="shared" si="34"/>
        <v>15</v>
      </c>
      <c r="M62" s="94">
        <f t="shared" si="34"/>
        <v>70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15</v>
      </c>
      <c r="AJ62" s="23">
        <v>15</v>
      </c>
      <c r="AK62" s="23">
        <v>70</v>
      </c>
      <c r="AL62" s="40"/>
      <c r="AM62" s="40"/>
      <c r="AN62" s="40"/>
      <c r="AO62" s="40"/>
      <c r="AP62" s="40"/>
      <c r="AQ62" s="40">
        <v>4</v>
      </c>
      <c r="AR62" s="18">
        <f t="shared" si="31"/>
        <v>1.2</v>
      </c>
      <c r="AS62" s="18">
        <v>4</v>
      </c>
      <c r="AT62" s="18"/>
      <c r="AU62" s="18">
        <f t="shared" si="32"/>
        <v>4</v>
      </c>
    </row>
    <row r="63" spans="1:49" ht="28.95" customHeight="1" x14ac:dyDescent="0.3">
      <c r="A63" s="14" t="s">
        <v>6</v>
      </c>
      <c r="B63" s="20" t="s">
        <v>96</v>
      </c>
      <c r="C63" s="21" t="s">
        <v>58</v>
      </c>
      <c r="D63" s="94">
        <f t="shared" si="29"/>
        <v>25</v>
      </c>
      <c r="E63" s="94">
        <f t="shared" si="30"/>
        <v>13</v>
      </c>
      <c r="F63" s="33">
        <f t="shared" si="33"/>
        <v>0</v>
      </c>
      <c r="G63" s="33">
        <f t="shared" si="33"/>
        <v>8</v>
      </c>
      <c r="H63" s="22">
        <v>8</v>
      </c>
      <c r="I63" s="22"/>
      <c r="J63" s="22"/>
      <c r="K63" s="22"/>
      <c r="L63" s="33">
        <f t="shared" si="34"/>
        <v>5</v>
      </c>
      <c r="M63" s="94">
        <f t="shared" si="34"/>
        <v>12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>
        <v>8</v>
      </c>
      <c r="AF63" s="23">
        <v>5</v>
      </c>
      <c r="AG63" s="23">
        <v>12</v>
      </c>
      <c r="AH63" s="23"/>
      <c r="AI63" s="23"/>
      <c r="AJ63" s="23"/>
      <c r="AK63" s="23"/>
      <c r="AL63" s="40"/>
      <c r="AM63" s="40"/>
      <c r="AN63" s="40"/>
      <c r="AO63" s="40"/>
      <c r="AP63" s="40">
        <v>1</v>
      </c>
      <c r="AQ63" s="40"/>
      <c r="AR63" s="18">
        <f t="shared" si="31"/>
        <v>0.52</v>
      </c>
      <c r="AS63" s="18">
        <v>1</v>
      </c>
      <c r="AT63" s="18"/>
      <c r="AU63" s="18">
        <f t="shared" si="32"/>
        <v>1</v>
      </c>
    </row>
    <row r="64" spans="1:49" ht="32.549999999999997" customHeight="1" thickBot="1" x14ac:dyDescent="0.35">
      <c r="A64" s="14" t="s">
        <v>5</v>
      </c>
      <c r="B64" s="20" t="s">
        <v>141</v>
      </c>
      <c r="C64" s="21" t="s">
        <v>58</v>
      </c>
      <c r="D64" s="94">
        <f t="shared" si="29"/>
        <v>75</v>
      </c>
      <c r="E64" s="94">
        <f t="shared" si="30"/>
        <v>36</v>
      </c>
      <c r="F64" s="33">
        <f t="shared" si="33"/>
        <v>0</v>
      </c>
      <c r="G64" s="33">
        <f t="shared" si="33"/>
        <v>21</v>
      </c>
      <c r="H64" s="22">
        <v>21</v>
      </c>
      <c r="I64" s="22"/>
      <c r="J64" s="22"/>
      <c r="K64" s="22"/>
      <c r="L64" s="33">
        <f t="shared" si="34"/>
        <v>15</v>
      </c>
      <c r="M64" s="94">
        <f t="shared" si="34"/>
        <v>39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8</v>
      </c>
      <c r="AB64" s="23">
        <v>5</v>
      </c>
      <c r="AC64" s="23">
        <v>12</v>
      </c>
      <c r="AD64" s="23"/>
      <c r="AE64" s="23">
        <v>13</v>
      </c>
      <c r="AF64" s="23">
        <v>10</v>
      </c>
      <c r="AG64" s="23">
        <v>27</v>
      </c>
      <c r="AH64" s="23"/>
      <c r="AI64" s="23"/>
      <c r="AJ64" s="23"/>
      <c r="AK64" s="23"/>
      <c r="AL64" s="40"/>
      <c r="AM64" s="40"/>
      <c r="AN64" s="40"/>
      <c r="AO64" s="40">
        <v>1</v>
      </c>
      <c r="AP64" s="40">
        <v>2</v>
      </c>
      <c r="AQ64" s="40"/>
      <c r="AR64" s="18">
        <f t="shared" si="31"/>
        <v>1.44</v>
      </c>
      <c r="AS64" s="18">
        <v>3</v>
      </c>
      <c r="AT64" s="18"/>
      <c r="AU64" s="18">
        <f t="shared" si="32"/>
        <v>3</v>
      </c>
    </row>
    <row r="65" spans="1:47" ht="49.8" thickBot="1" x14ac:dyDescent="0.35">
      <c r="A65" s="11" t="s">
        <v>98</v>
      </c>
      <c r="B65" s="12" t="s">
        <v>127</v>
      </c>
      <c r="C65" s="11"/>
      <c r="D65" s="37">
        <f t="shared" ref="D65:AR65" si="35">SUM(D66:D69)</f>
        <v>275</v>
      </c>
      <c r="E65" s="37">
        <f t="shared" si="35"/>
        <v>120</v>
      </c>
      <c r="F65" s="37">
        <f t="shared" si="35"/>
        <v>0</v>
      </c>
      <c r="G65" s="37">
        <f t="shared" si="35"/>
        <v>70</v>
      </c>
      <c r="H65" s="37">
        <f t="shared" si="35"/>
        <v>70</v>
      </c>
      <c r="I65" s="37">
        <f t="shared" si="35"/>
        <v>0</v>
      </c>
      <c r="J65" s="37">
        <f t="shared" si="35"/>
        <v>0</v>
      </c>
      <c r="K65" s="37">
        <f t="shared" si="35"/>
        <v>0</v>
      </c>
      <c r="L65" s="37">
        <f t="shared" si="35"/>
        <v>50</v>
      </c>
      <c r="M65" s="37">
        <f t="shared" si="35"/>
        <v>155</v>
      </c>
      <c r="N65" s="37">
        <f t="shared" si="35"/>
        <v>0</v>
      </c>
      <c r="O65" s="37">
        <f t="shared" si="35"/>
        <v>0</v>
      </c>
      <c r="P65" s="37">
        <f t="shared" si="35"/>
        <v>0</v>
      </c>
      <c r="Q65" s="37">
        <f t="shared" si="35"/>
        <v>0</v>
      </c>
      <c r="R65" s="37">
        <f t="shared" si="35"/>
        <v>0</v>
      </c>
      <c r="S65" s="37">
        <f t="shared" si="35"/>
        <v>0</v>
      </c>
      <c r="T65" s="37">
        <f t="shared" si="35"/>
        <v>0</v>
      </c>
      <c r="U65" s="37">
        <f t="shared" si="35"/>
        <v>0</v>
      </c>
      <c r="V65" s="37">
        <f t="shared" si="35"/>
        <v>0</v>
      </c>
      <c r="W65" s="37">
        <f t="shared" si="35"/>
        <v>16</v>
      </c>
      <c r="X65" s="37">
        <f t="shared" si="35"/>
        <v>10</v>
      </c>
      <c r="Y65" s="37">
        <f t="shared" si="35"/>
        <v>24</v>
      </c>
      <c r="Z65" s="37">
        <f t="shared" si="35"/>
        <v>0</v>
      </c>
      <c r="AA65" s="37">
        <f t="shared" si="35"/>
        <v>16</v>
      </c>
      <c r="AB65" s="37">
        <f t="shared" si="35"/>
        <v>10</v>
      </c>
      <c r="AC65" s="37">
        <f t="shared" si="35"/>
        <v>24</v>
      </c>
      <c r="AD65" s="37">
        <f t="shared" si="35"/>
        <v>0</v>
      </c>
      <c r="AE65" s="37">
        <f t="shared" si="35"/>
        <v>8</v>
      </c>
      <c r="AF65" s="37">
        <f t="shared" si="35"/>
        <v>10</v>
      </c>
      <c r="AG65" s="37">
        <f t="shared" si="35"/>
        <v>30</v>
      </c>
      <c r="AH65" s="37">
        <f t="shared" si="35"/>
        <v>0</v>
      </c>
      <c r="AI65" s="37">
        <f t="shared" si="35"/>
        <v>30</v>
      </c>
      <c r="AJ65" s="37">
        <f t="shared" si="35"/>
        <v>20</v>
      </c>
      <c r="AK65" s="37">
        <f t="shared" si="35"/>
        <v>77</v>
      </c>
      <c r="AL65" s="38">
        <f t="shared" si="35"/>
        <v>0</v>
      </c>
      <c r="AM65" s="38">
        <f t="shared" si="35"/>
        <v>0</v>
      </c>
      <c r="AN65" s="38">
        <f t="shared" si="35"/>
        <v>2</v>
      </c>
      <c r="AO65" s="38">
        <f t="shared" si="35"/>
        <v>2</v>
      </c>
      <c r="AP65" s="38">
        <f t="shared" si="35"/>
        <v>2</v>
      </c>
      <c r="AQ65" s="38">
        <f t="shared" si="35"/>
        <v>5</v>
      </c>
      <c r="AR65" s="37">
        <f t="shared" si="35"/>
        <v>4.7999999999999989</v>
      </c>
      <c r="AS65" s="37">
        <f>SUM(AS66:AS69)</f>
        <v>11</v>
      </c>
      <c r="AT65" s="37">
        <f>SUM(AT66:AT69)</f>
        <v>0</v>
      </c>
      <c r="AU65" s="37">
        <f>SUM(AU66:AU69)</f>
        <v>11</v>
      </c>
    </row>
    <row r="66" spans="1:47" ht="34.950000000000003" customHeight="1" x14ac:dyDescent="0.3">
      <c r="A66" s="54" t="s">
        <v>10</v>
      </c>
      <c r="B66" s="55" t="s">
        <v>139</v>
      </c>
      <c r="C66" s="56" t="s">
        <v>61</v>
      </c>
      <c r="D66" s="57">
        <f>SUM(E66,M66)</f>
        <v>175</v>
      </c>
      <c r="E66" s="57">
        <f>SUM(F66:G66,L66)</f>
        <v>69</v>
      </c>
      <c r="F66" s="58">
        <f t="shared" ref="F66:G69" si="36">SUM(N66,R66,V66,Z66,AD66,AH66)</f>
        <v>0</v>
      </c>
      <c r="G66" s="58">
        <f t="shared" si="36"/>
        <v>39</v>
      </c>
      <c r="H66" s="59">
        <v>39</v>
      </c>
      <c r="I66" s="59"/>
      <c r="J66" s="59"/>
      <c r="K66" s="59"/>
      <c r="L66" s="58">
        <f t="shared" ref="L66:M68" si="37">SUM(P66,T66,X66,AB66,AF66,AJ66)</f>
        <v>30</v>
      </c>
      <c r="M66" s="57">
        <f t="shared" si="37"/>
        <v>106</v>
      </c>
      <c r="N66" s="60"/>
      <c r="O66" s="60"/>
      <c r="P66" s="60"/>
      <c r="Q66" s="60"/>
      <c r="R66" s="60"/>
      <c r="S66" s="60"/>
      <c r="T66" s="60"/>
      <c r="U66" s="60"/>
      <c r="V66" s="60"/>
      <c r="W66" s="60">
        <v>8</v>
      </c>
      <c r="X66" s="60">
        <v>5</v>
      </c>
      <c r="Y66" s="60">
        <v>12</v>
      </c>
      <c r="Z66" s="60"/>
      <c r="AA66" s="60">
        <v>8</v>
      </c>
      <c r="AB66" s="60">
        <v>5</v>
      </c>
      <c r="AC66" s="60">
        <v>12</v>
      </c>
      <c r="AD66" s="60"/>
      <c r="AE66" s="60">
        <v>8</v>
      </c>
      <c r="AF66" s="60">
        <v>10</v>
      </c>
      <c r="AG66" s="60">
        <v>30</v>
      </c>
      <c r="AH66" s="60"/>
      <c r="AI66" s="60">
        <v>15</v>
      </c>
      <c r="AJ66" s="60">
        <v>10</v>
      </c>
      <c r="AK66" s="60">
        <v>52</v>
      </c>
      <c r="AL66" s="61"/>
      <c r="AM66" s="61"/>
      <c r="AN66" s="61">
        <v>1</v>
      </c>
      <c r="AO66" s="61">
        <v>1</v>
      </c>
      <c r="AP66" s="61">
        <v>2</v>
      </c>
      <c r="AQ66" s="61">
        <v>3</v>
      </c>
      <c r="AR66" s="60">
        <f>E66/25</f>
        <v>2.76</v>
      </c>
      <c r="AS66" s="60">
        <v>7</v>
      </c>
      <c r="AT66" s="60"/>
      <c r="AU66" s="60">
        <f>SUM(AL66:AQ66)</f>
        <v>7</v>
      </c>
    </row>
    <row r="67" spans="1:47" ht="36.6" customHeight="1" x14ac:dyDescent="0.3">
      <c r="A67" s="54" t="s">
        <v>9</v>
      </c>
      <c r="B67" s="69" t="s">
        <v>128</v>
      </c>
      <c r="C67" s="70" t="s">
        <v>63</v>
      </c>
      <c r="D67" s="57">
        <f>SUM(E67,M67)</f>
        <v>50</v>
      </c>
      <c r="E67" s="57">
        <f>SUM(F67:G67,L67)</f>
        <v>25</v>
      </c>
      <c r="F67" s="58">
        <f t="shared" si="36"/>
        <v>0</v>
      </c>
      <c r="G67" s="58">
        <f t="shared" si="36"/>
        <v>15</v>
      </c>
      <c r="H67" s="71">
        <v>15</v>
      </c>
      <c r="I67" s="71"/>
      <c r="J67" s="71"/>
      <c r="K67" s="71"/>
      <c r="L67" s="58">
        <f t="shared" si="37"/>
        <v>10</v>
      </c>
      <c r="M67" s="57">
        <f t="shared" si="37"/>
        <v>25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>
        <v>15</v>
      </c>
      <c r="AJ67" s="72">
        <v>10</v>
      </c>
      <c r="AK67" s="72">
        <v>25</v>
      </c>
      <c r="AL67" s="61"/>
      <c r="AM67" s="61"/>
      <c r="AN67" s="61"/>
      <c r="AO67" s="61"/>
      <c r="AP67" s="61"/>
      <c r="AQ67" s="61">
        <v>2</v>
      </c>
      <c r="AR67" s="60">
        <f>E67/25</f>
        <v>1</v>
      </c>
      <c r="AS67" s="60">
        <v>2</v>
      </c>
      <c r="AT67" s="60"/>
      <c r="AU67" s="60">
        <f>SUM(AL67:AQ67)</f>
        <v>2</v>
      </c>
    </row>
    <row r="68" spans="1:47" ht="36.6" customHeight="1" x14ac:dyDescent="0.3">
      <c r="A68" s="54" t="s">
        <v>8</v>
      </c>
      <c r="B68" s="69" t="s">
        <v>143</v>
      </c>
      <c r="C68" s="70" t="s">
        <v>64</v>
      </c>
      <c r="D68" s="57">
        <f>SUM(E68,M68)</f>
        <v>25</v>
      </c>
      <c r="E68" s="57">
        <f>SUM(F68:G68,L68)</f>
        <v>13</v>
      </c>
      <c r="F68" s="58">
        <f t="shared" si="36"/>
        <v>0</v>
      </c>
      <c r="G68" s="58">
        <f t="shared" si="36"/>
        <v>8</v>
      </c>
      <c r="H68" s="71">
        <v>8</v>
      </c>
      <c r="I68" s="71"/>
      <c r="J68" s="71"/>
      <c r="K68" s="71"/>
      <c r="L68" s="58">
        <f t="shared" si="37"/>
        <v>5</v>
      </c>
      <c r="M68" s="57">
        <f t="shared" si="37"/>
        <v>12</v>
      </c>
      <c r="N68" s="72"/>
      <c r="O68" s="72"/>
      <c r="P68" s="72"/>
      <c r="Q68" s="72"/>
      <c r="R68" s="72"/>
      <c r="S68" s="72"/>
      <c r="T68" s="72"/>
      <c r="U68" s="72"/>
      <c r="V68" s="72"/>
      <c r="W68" s="72">
        <v>8</v>
      </c>
      <c r="X68" s="72">
        <v>5</v>
      </c>
      <c r="Y68" s="72">
        <v>12</v>
      </c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61"/>
      <c r="AM68" s="61"/>
      <c r="AN68" s="61">
        <v>1</v>
      </c>
      <c r="AO68" s="61"/>
      <c r="AP68" s="61"/>
      <c r="AQ68" s="61"/>
      <c r="AR68" s="60">
        <f>E68/25</f>
        <v>0.52</v>
      </c>
      <c r="AS68" s="60">
        <v>1</v>
      </c>
      <c r="AT68" s="60"/>
      <c r="AU68" s="60">
        <f>SUM(AL68:AQ68)</f>
        <v>1</v>
      </c>
    </row>
    <row r="69" spans="1:47" ht="30.6" customHeight="1" x14ac:dyDescent="0.3">
      <c r="A69" s="54" t="s">
        <v>7</v>
      </c>
      <c r="B69" s="69" t="s">
        <v>145</v>
      </c>
      <c r="C69" s="70" t="s">
        <v>59</v>
      </c>
      <c r="D69" s="57">
        <f>SUM(E69,M69)</f>
        <v>25</v>
      </c>
      <c r="E69" s="57">
        <f>SUM(F69:G69,L69)</f>
        <v>13</v>
      </c>
      <c r="F69" s="58">
        <f t="shared" si="36"/>
        <v>0</v>
      </c>
      <c r="G69" s="58">
        <f>SUM(O69,S69,W69,AA69,AE69,AI69)</f>
        <v>8</v>
      </c>
      <c r="H69" s="71">
        <v>8</v>
      </c>
      <c r="I69" s="71"/>
      <c r="J69" s="71"/>
      <c r="K69" s="71"/>
      <c r="L69" s="58">
        <f>SUM(P69,T69,X69,AB69,AF69,AJ69)</f>
        <v>5</v>
      </c>
      <c r="M69" s="57">
        <f>SUM(Q69,U69,Y69,AC69,AG69,AK69)</f>
        <v>12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>
        <v>8</v>
      </c>
      <c r="AB69" s="72">
        <v>5</v>
      </c>
      <c r="AC69" s="72">
        <v>12</v>
      </c>
      <c r="AD69" s="72"/>
      <c r="AE69" s="72"/>
      <c r="AF69" s="72"/>
      <c r="AG69" s="72"/>
      <c r="AH69" s="72"/>
      <c r="AI69" s="72"/>
      <c r="AJ69" s="72"/>
      <c r="AK69" s="72"/>
      <c r="AL69" s="61"/>
      <c r="AM69" s="61"/>
      <c r="AN69" s="61"/>
      <c r="AO69" s="61">
        <v>1</v>
      </c>
      <c r="AP69" s="61"/>
      <c r="AQ69" s="61"/>
      <c r="AR69" s="60">
        <f>E69/25</f>
        <v>0.52</v>
      </c>
      <c r="AS69" s="60">
        <v>1</v>
      </c>
      <c r="AT69" s="60"/>
      <c r="AU69" s="60">
        <f>SUM(AL69:AQ69)</f>
        <v>1</v>
      </c>
    </row>
    <row r="70" spans="1:47" s="84" customFormat="1" ht="39" customHeight="1" x14ac:dyDescent="0.4">
      <c r="A70" s="82" t="s">
        <v>98</v>
      </c>
      <c r="B70" s="82" t="s">
        <v>152</v>
      </c>
      <c r="C70" s="81"/>
      <c r="D70" s="82">
        <f t="shared" ref="D70:AU70" si="38">SUM(D71)</f>
        <v>720</v>
      </c>
      <c r="E70" s="82">
        <f t="shared" si="38"/>
        <v>0</v>
      </c>
      <c r="F70" s="82">
        <f t="shared" si="38"/>
        <v>0</v>
      </c>
      <c r="G70" s="82">
        <f t="shared" si="38"/>
        <v>0</v>
      </c>
      <c r="H70" s="82">
        <f t="shared" si="38"/>
        <v>0</v>
      </c>
      <c r="I70" s="82">
        <f t="shared" si="38"/>
        <v>0</v>
      </c>
      <c r="J70" s="82">
        <f t="shared" si="38"/>
        <v>0</v>
      </c>
      <c r="K70" s="82">
        <f t="shared" si="38"/>
        <v>0</v>
      </c>
      <c r="L70" s="82">
        <f t="shared" si="38"/>
        <v>0</v>
      </c>
      <c r="M70" s="82">
        <f t="shared" si="38"/>
        <v>720</v>
      </c>
      <c r="N70" s="82">
        <f t="shared" si="38"/>
        <v>0</v>
      </c>
      <c r="O70" s="82">
        <f t="shared" si="38"/>
        <v>0</v>
      </c>
      <c r="P70" s="82">
        <f t="shared" si="38"/>
        <v>0</v>
      </c>
      <c r="Q70" s="82">
        <f t="shared" si="38"/>
        <v>0</v>
      </c>
      <c r="R70" s="82">
        <f t="shared" si="38"/>
        <v>0</v>
      </c>
      <c r="S70" s="82">
        <f t="shared" si="38"/>
        <v>0</v>
      </c>
      <c r="T70" s="82">
        <f t="shared" si="38"/>
        <v>0</v>
      </c>
      <c r="U70" s="82">
        <f t="shared" si="38"/>
        <v>120</v>
      </c>
      <c r="V70" s="82">
        <f t="shared" si="38"/>
        <v>0</v>
      </c>
      <c r="W70" s="82">
        <f t="shared" si="38"/>
        <v>0</v>
      </c>
      <c r="X70" s="82">
        <f t="shared" si="38"/>
        <v>0</v>
      </c>
      <c r="Y70" s="82">
        <f t="shared" si="38"/>
        <v>120</v>
      </c>
      <c r="Z70" s="82">
        <f t="shared" si="38"/>
        <v>0</v>
      </c>
      <c r="AA70" s="82">
        <f t="shared" si="38"/>
        <v>0</v>
      </c>
      <c r="AB70" s="82">
        <f t="shared" si="38"/>
        <v>0</v>
      </c>
      <c r="AC70" s="82">
        <f t="shared" si="38"/>
        <v>120</v>
      </c>
      <c r="AD70" s="82">
        <f t="shared" si="38"/>
        <v>0</v>
      </c>
      <c r="AE70" s="82">
        <f t="shared" si="38"/>
        <v>0</v>
      </c>
      <c r="AF70" s="82">
        <f t="shared" si="38"/>
        <v>0</v>
      </c>
      <c r="AG70" s="82">
        <f t="shared" si="38"/>
        <v>120</v>
      </c>
      <c r="AH70" s="82">
        <f t="shared" si="38"/>
        <v>0</v>
      </c>
      <c r="AI70" s="82">
        <f t="shared" si="38"/>
        <v>0</v>
      </c>
      <c r="AJ70" s="82">
        <f t="shared" si="38"/>
        <v>0</v>
      </c>
      <c r="AK70" s="82">
        <f t="shared" si="38"/>
        <v>240</v>
      </c>
      <c r="AL70" s="82">
        <f t="shared" si="38"/>
        <v>0</v>
      </c>
      <c r="AM70" s="82">
        <f t="shared" si="38"/>
        <v>4</v>
      </c>
      <c r="AN70" s="82">
        <f t="shared" si="38"/>
        <v>4</v>
      </c>
      <c r="AO70" s="82">
        <f t="shared" si="38"/>
        <v>4</v>
      </c>
      <c r="AP70" s="82">
        <f t="shared" si="38"/>
        <v>4</v>
      </c>
      <c r="AQ70" s="82">
        <f t="shared" si="38"/>
        <v>8</v>
      </c>
      <c r="AR70" s="83">
        <f t="shared" si="38"/>
        <v>0</v>
      </c>
      <c r="AS70" s="83">
        <f t="shared" si="38"/>
        <v>24</v>
      </c>
      <c r="AT70" s="83">
        <f t="shared" si="38"/>
        <v>0</v>
      </c>
      <c r="AU70" s="83">
        <f t="shared" si="38"/>
        <v>24</v>
      </c>
    </row>
    <row r="71" spans="1:47" s="84" customFormat="1" ht="39" customHeight="1" x14ac:dyDescent="0.4">
      <c r="A71" s="85" t="s">
        <v>10</v>
      </c>
      <c r="B71" s="85" t="s">
        <v>153</v>
      </c>
      <c r="C71" s="86" t="s">
        <v>133</v>
      </c>
      <c r="D71" s="85">
        <f>SUM(E71,M71)</f>
        <v>720</v>
      </c>
      <c r="E71" s="85">
        <f>SUM(F71:G71,L71)</f>
        <v>0</v>
      </c>
      <c r="F71" s="85">
        <f>SUM(N71,R71,V71,Z71,AD71,AH71)</f>
        <v>0</v>
      </c>
      <c r="G71" s="85">
        <f>SUM(O71,S71,W71,AA71,AE71,AI71)</f>
        <v>0</v>
      </c>
      <c r="H71" s="85"/>
      <c r="I71" s="85"/>
      <c r="J71" s="85"/>
      <c r="K71" s="85"/>
      <c r="L71" s="85">
        <f>SUM(P71,T71,X71,AB71,AF71,AJ71)</f>
        <v>0</v>
      </c>
      <c r="M71" s="85">
        <f>SUM(Q71,U71,Y71,AC71,AG71,AK71)</f>
        <v>720</v>
      </c>
      <c r="N71" s="85"/>
      <c r="O71" s="85"/>
      <c r="P71" s="85"/>
      <c r="Q71" s="85"/>
      <c r="R71" s="85"/>
      <c r="S71" s="85"/>
      <c r="T71" s="85"/>
      <c r="U71" s="85">
        <v>120</v>
      </c>
      <c r="V71" s="85"/>
      <c r="W71" s="85"/>
      <c r="X71" s="85"/>
      <c r="Y71" s="85">
        <v>120</v>
      </c>
      <c r="Z71" s="85"/>
      <c r="AA71" s="85"/>
      <c r="AB71" s="85"/>
      <c r="AC71" s="85">
        <v>120</v>
      </c>
      <c r="AD71" s="85"/>
      <c r="AE71" s="85"/>
      <c r="AF71" s="85"/>
      <c r="AG71" s="85">
        <v>120</v>
      </c>
      <c r="AH71" s="85"/>
      <c r="AI71" s="85"/>
      <c r="AJ71" s="85"/>
      <c r="AK71" s="85">
        <v>240</v>
      </c>
      <c r="AL71" s="85"/>
      <c r="AM71" s="85">
        <v>4</v>
      </c>
      <c r="AN71" s="85">
        <v>4</v>
      </c>
      <c r="AO71" s="85">
        <v>4</v>
      </c>
      <c r="AP71" s="85">
        <v>4</v>
      </c>
      <c r="AQ71" s="85">
        <v>8</v>
      </c>
      <c r="AR71" s="85">
        <f>E71/25</f>
        <v>0</v>
      </c>
      <c r="AS71" s="85">
        <f>SUM(AL71:AQ71)</f>
        <v>24</v>
      </c>
      <c r="AT71" s="85"/>
      <c r="AU71" s="85">
        <v>24</v>
      </c>
    </row>
    <row r="72" spans="1:47" ht="24.6" x14ac:dyDescent="0.3">
      <c r="A72" s="135" t="s">
        <v>52</v>
      </c>
      <c r="B72" s="135"/>
      <c r="C72" s="135"/>
      <c r="D72" s="137">
        <f>SUM(D8,D13,D21,D49,D70)</f>
        <v>4665</v>
      </c>
      <c r="E72" s="137">
        <f t="shared" ref="E72:M72" si="39">SUM(E8,E13,E21,E49)</f>
        <v>1652</v>
      </c>
      <c r="F72" s="137">
        <f t="shared" si="39"/>
        <v>214</v>
      </c>
      <c r="G72" s="137">
        <f t="shared" si="39"/>
        <v>931</v>
      </c>
      <c r="H72" s="137">
        <f t="shared" si="39"/>
        <v>439</v>
      </c>
      <c r="I72" s="137">
        <f t="shared" si="39"/>
        <v>406</v>
      </c>
      <c r="J72" s="137">
        <f t="shared" si="39"/>
        <v>0</v>
      </c>
      <c r="K72" s="137">
        <f t="shared" si="39"/>
        <v>86</v>
      </c>
      <c r="L72" s="137">
        <f t="shared" si="39"/>
        <v>507</v>
      </c>
      <c r="M72" s="137">
        <f t="shared" si="39"/>
        <v>2293</v>
      </c>
      <c r="N72" s="94">
        <f t="shared" ref="N72:AQ72" si="40">SUM(N8,N13,N21,N49,N71)</f>
        <v>83</v>
      </c>
      <c r="O72" s="94">
        <f t="shared" si="40"/>
        <v>191</v>
      </c>
      <c r="P72" s="94">
        <f t="shared" si="40"/>
        <v>100</v>
      </c>
      <c r="Q72" s="94">
        <f t="shared" si="40"/>
        <v>377</v>
      </c>
      <c r="R72" s="94">
        <f t="shared" si="40"/>
        <v>50</v>
      </c>
      <c r="S72" s="94">
        <f t="shared" si="40"/>
        <v>210</v>
      </c>
      <c r="T72" s="94">
        <f t="shared" si="40"/>
        <v>74</v>
      </c>
      <c r="U72" s="94">
        <f t="shared" si="40"/>
        <v>461</v>
      </c>
      <c r="V72" s="94">
        <f t="shared" si="40"/>
        <v>24</v>
      </c>
      <c r="W72" s="94">
        <f t="shared" si="40"/>
        <v>173</v>
      </c>
      <c r="X72" s="94">
        <f t="shared" si="40"/>
        <v>94</v>
      </c>
      <c r="Y72" s="94">
        <f t="shared" si="40"/>
        <v>534</v>
      </c>
      <c r="Z72" s="94">
        <f t="shared" si="40"/>
        <v>28</v>
      </c>
      <c r="AA72" s="94">
        <f t="shared" si="40"/>
        <v>133</v>
      </c>
      <c r="AB72" s="94">
        <f t="shared" si="40"/>
        <v>84</v>
      </c>
      <c r="AC72" s="94">
        <f t="shared" si="40"/>
        <v>489</v>
      </c>
      <c r="AD72" s="94">
        <f t="shared" si="40"/>
        <v>19</v>
      </c>
      <c r="AE72" s="94">
        <f t="shared" si="40"/>
        <v>126</v>
      </c>
      <c r="AF72" s="94">
        <f t="shared" si="40"/>
        <v>85</v>
      </c>
      <c r="AG72" s="94">
        <f t="shared" si="40"/>
        <v>540</v>
      </c>
      <c r="AH72" s="94">
        <f t="shared" si="40"/>
        <v>10</v>
      </c>
      <c r="AI72" s="94">
        <f t="shared" si="40"/>
        <v>98</v>
      </c>
      <c r="AJ72" s="94">
        <f t="shared" si="40"/>
        <v>70</v>
      </c>
      <c r="AK72" s="94">
        <f t="shared" si="40"/>
        <v>612</v>
      </c>
      <c r="AL72" s="35">
        <f t="shared" si="40"/>
        <v>29</v>
      </c>
      <c r="AM72" s="35">
        <f t="shared" si="40"/>
        <v>31</v>
      </c>
      <c r="AN72" s="35">
        <f t="shared" si="40"/>
        <v>32</v>
      </c>
      <c r="AO72" s="35">
        <f t="shared" si="40"/>
        <v>28</v>
      </c>
      <c r="AP72" s="35">
        <f t="shared" si="40"/>
        <v>30</v>
      </c>
      <c r="AQ72" s="35">
        <f t="shared" si="40"/>
        <v>30</v>
      </c>
      <c r="AR72" s="137">
        <f>SUM(AR8,AR13,AR21,AR49)</f>
        <v>60.36</v>
      </c>
      <c r="AS72" s="137">
        <f>SUM(AS8,AS13,AS21,AS49,AS70)</f>
        <v>136</v>
      </c>
      <c r="AT72" s="137">
        <f>SUM(AT8,AT13,AT21,AT49)</f>
        <v>16</v>
      </c>
      <c r="AU72" s="137">
        <f>SUM(AU8,AU13,AU21,AU49,AU70)</f>
        <v>58</v>
      </c>
    </row>
    <row r="73" spans="1:47" ht="25.2" thickBot="1" x14ac:dyDescent="0.35">
      <c r="A73" s="136"/>
      <c r="B73" s="136"/>
      <c r="C73" s="136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>
        <f>SUM(N72:Q72)</f>
        <v>751</v>
      </c>
      <c r="O73" s="138"/>
      <c r="P73" s="138"/>
      <c r="Q73" s="138"/>
      <c r="R73" s="138">
        <f>SUM(R72:U72)</f>
        <v>795</v>
      </c>
      <c r="S73" s="138"/>
      <c r="T73" s="138"/>
      <c r="U73" s="138"/>
      <c r="V73" s="138">
        <f>SUM(V72:Y72)</f>
        <v>825</v>
      </c>
      <c r="W73" s="138"/>
      <c r="X73" s="138"/>
      <c r="Y73" s="138"/>
      <c r="Z73" s="138">
        <f>SUM(Z72:AC72)</f>
        <v>734</v>
      </c>
      <c r="AA73" s="138"/>
      <c r="AB73" s="138"/>
      <c r="AC73" s="138"/>
      <c r="AD73" s="138">
        <f>SUM(AD72:AG72)</f>
        <v>770</v>
      </c>
      <c r="AE73" s="138"/>
      <c r="AF73" s="138"/>
      <c r="AG73" s="138"/>
      <c r="AH73" s="138">
        <f>SUM(AH72:AK72)</f>
        <v>790</v>
      </c>
      <c r="AI73" s="138"/>
      <c r="AJ73" s="138"/>
      <c r="AK73" s="138"/>
      <c r="AL73" s="139">
        <f>SUM(AL72:AQ72)</f>
        <v>180</v>
      </c>
      <c r="AM73" s="139"/>
      <c r="AN73" s="139"/>
      <c r="AO73" s="139"/>
      <c r="AP73" s="139"/>
      <c r="AQ73" s="139"/>
      <c r="AR73" s="138"/>
      <c r="AS73" s="138"/>
      <c r="AT73" s="138"/>
      <c r="AU73" s="138"/>
    </row>
    <row r="74" spans="1:47" ht="24.6" x14ac:dyDescent="0.3">
      <c r="A74" s="140" t="s">
        <v>53</v>
      </c>
      <c r="B74" s="141"/>
      <c r="C74" s="142"/>
      <c r="D74" s="148">
        <f>SUM(D8,D13,D21,D56,D70)</f>
        <v>4665</v>
      </c>
      <c r="E74" s="148">
        <f t="shared" ref="E74:M74" si="41">SUM(E8,E13,E21,E56)</f>
        <v>1652</v>
      </c>
      <c r="F74" s="148">
        <f t="shared" si="41"/>
        <v>214</v>
      </c>
      <c r="G74" s="148">
        <f t="shared" si="41"/>
        <v>931</v>
      </c>
      <c r="H74" s="148">
        <f t="shared" si="41"/>
        <v>469</v>
      </c>
      <c r="I74" s="148">
        <f t="shared" si="41"/>
        <v>376</v>
      </c>
      <c r="J74" s="148">
        <f t="shared" si="41"/>
        <v>0</v>
      </c>
      <c r="K74" s="148">
        <f t="shared" si="41"/>
        <v>86</v>
      </c>
      <c r="L74" s="148">
        <f t="shared" si="41"/>
        <v>507</v>
      </c>
      <c r="M74" s="148">
        <f t="shared" si="41"/>
        <v>2293</v>
      </c>
      <c r="N74" s="94">
        <f t="shared" ref="N74:AQ74" si="42">SUM(N8,N13,N21,N56,N71)</f>
        <v>83</v>
      </c>
      <c r="O74" s="94">
        <f t="shared" si="42"/>
        <v>191</v>
      </c>
      <c r="P74" s="94">
        <f t="shared" si="42"/>
        <v>100</v>
      </c>
      <c r="Q74" s="94">
        <f t="shared" si="42"/>
        <v>377</v>
      </c>
      <c r="R74" s="94">
        <f t="shared" si="42"/>
        <v>50</v>
      </c>
      <c r="S74" s="94">
        <f t="shared" si="42"/>
        <v>210</v>
      </c>
      <c r="T74" s="94">
        <f t="shared" si="42"/>
        <v>74</v>
      </c>
      <c r="U74" s="94">
        <f t="shared" si="42"/>
        <v>461</v>
      </c>
      <c r="V74" s="94">
        <f t="shared" si="42"/>
        <v>24</v>
      </c>
      <c r="W74" s="94">
        <f t="shared" si="42"/>
        <v>172</v>
      </c>
      <c r="X74" s="94">
        <f t="shared" si="42"/>
        <v>94</v>
      </c>
      <c r="Y74" s="94">
        <f t="shared" si="42"/>
        <v>535</v>
      </c>
      <c r="Z74" s="94">
        <f t="shared" si="42"/>
        <v>28</v>
      </c>
      <c r="AA74" s="94">
        <f t="shared" si="42"/>
        <v>132</v>
      </c>
      <c r="AB74" s="94">
        <f t="shared" si="42"/>
        <v>84</v>
      </c>
      <c r="AC74" s="94">
        <f t="shared" si="42"/>
        <v>490</v>
      </c>
      <c r="AD74" s="94">
        <f t="shared" si="42"/>
        <v>19</v>
      </c>
      <c r="AE74" s="94">
        <f t="shared" si="42"/>
        <v>125</v>
      </c>
      <c r="AF74" s="94">
        <f t="shared" si="42"/>
        <v>80</v>
      </c>
      <c r="AG74" s="94">
        <f t="shared" si="42"/>
        <v>546</v>
      </c>
      <c r="AH74" s="94">
        <f t="shared" si="42"/>
        <v>10</v>
      </c>
      <c r="AI74" s="94">
        <f t="shared" si="42"/>
        <v>101</v>
      </c>
      <c r="AJ74" s="94">
        <f t="shared" si="42"/>
        <v>75</v>
      </c>
      <c r="AK74" s="94">
        <f t="shared" si="42"/>
        <v>604</v>
      </c>
      <c r="AL74" s="35">
        <f t="shared" si="42"/>
        <v>29</v>
      </c>
      <c r="AM74" s="35">
        <f t="shared" si="42"/>
        <v>31</v>
      </c>
      <c r="AN74" s="35">
        <f t="shared" si="42"/>
        <v>32</v>
      </c>
      <c r="AO74" s="35">
        <f t="shared" si="42"/>
        <v>28</v>
      </c>
      <c r="AP74" s="35">
        <f t="shared" si="42"/>
        <v>30</v>
      </c>
      <c r="AQ74" s="35">
        <f t="shared" si="42"/>
        <v>30</v>
      </c>
      <c r="AR74" s="148">
        <f>SUM(AR8,AR13,AR21,AR56)</f>
        <v>60.16</v>
      </c>
      <c r="AS74" s="148">
        <f>SUM(AS8,AS13,AS21,AS56,AS70)</f>
        <v>136</v>
      </c>
      <c r="AT74" s="148">
        <f>SUM(AT8,AT13,AT21,AT56)</f>
        <v>16</v>
      </c>
      <c r="AU74" s="148">
        <f>SUM(AU8,AU13,AU21,AU56,AU70)</f>
        <v>58</v>
      </c>
    </row>
    <row r="75" spans="1:47" ht="25.2" thickBot="1" x14ac:dyDescent="0.35">
      <c r="A75" s="143"/>
      <c r="B75" s="144"/>
      <c r="C75" s="145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9">
        <f>SUM(N74:Q74)</f>
        <v>751</v>
      </c>
      <c r="O75" s="150"/>
      <c r="P75" s="150"/>
      <c r="Q75" s="151"/>
      <c r="R75" s="149">
        <f>SUM(R74:U74)</f>
        <v>795</v>
      </c>
      <c r="S75" s="150"/>
      <c r="T75" s="150"/>
      <c r="U75" s="151"/>
      <c r="V75" s="149">
        <f>SUM(V74:Y74)</f>
        <v>825</v>
      </c>
      <c r="W75" s="150"/>
      <c r="X75" s="150"/>
      <c r="Y75" s="151"/>
      <c r="Z75" s="149">
        <f>SUM(Z74:AC74)</f>
        <v>734</v>
      </c>
      <c r="AA75" s="150"/>
      <c r="AB75" s="150"/>
      <c r="AC75" s="151"/>
      <c r="AD75" s="149">
        <f>SUM(AD74:AG74)</f>
        <v>770</v>
      </c>
      <c r="AE75" s="150"/>
      <c r="AF75" s="150"/>
      <c r="AG75" s="151"/>
      <c r="AH75" s="149">
        <f>SUM(AH74:AK74)</f>
        <v>790</v>
      </c>
      <c r="AI75" s="150"/>
      <c r="AJ75" s="150"/>
      <c r="AK75" s="151"/>
      <c r="AL75" s="152">
        <f>SUM(AL74:AQ74)</f>
        <v>180</v>
      </c>
      <c r="AM75" s="153"/>
      <c r="AN75" s="153"/>
      <c r="AO75" s="153"/>
      <c r="AP75" s="153"/>
      <c r="AQ75" s="154"/>
      <c r="AR75" s="147"/>
      <c r="AS75" s="147"/>
      <c r="AT75" s="147"/>
      <c r="AU75" s="147"/>
    </row>
    <row r="76" spans="1:47" ht="24.6" x14ac:dyDescent="0.3">
      <c r="A76" s="155" t="s">
        <v>97</v>
      </c>
      <c r="B76" s="156"/>
      <c r="C76" s="157"/>
      <c r="D76" s="158">
        <f>SUM(D8,D13,D21,D58,D70)</f>
        <v>4665</v>
      </c>
      <c r="E76" s="158">
        <f t="shared" ref="E76:M76" si="43">SUM(E8,E13,E21,E58)</f>
        <v>1652</v>
      </c>
      <c r="F76" s="158">
        <f t="shared" si="43"/>
        <v>214</v>
      </c>
      <c r="G76" s="158">
        <f t="shared" si="43"/>
        <v>931</v>
      </c>
      <c r="H76" s="158">
        <f t="shared" si="43"/>
        <v>469</v>
      </c>
      <c r="I76" s="158">
        <f t="shared" si="43"/>
        <v>376</v>
      </c>
      <c r="J76" s="158">
        <f t="shared" si="43"/>
        <v>0</v>
      </c>
      <c r="K76" s="158">
        <f t="shared" si="43"/>
        <v>86</v>
      </c>
      <c r="L76" s="158">
        <f t="shared" si="43"/>
        <v>507</v>
      </c>
      <c r="M76" s="158">
        <f t="shared" si="43"/>
        <v>2293</v>
      </c>
      <c r="N76" s="34">
        <f t="shared" ref="N76:AQ76" si="44">SUM(N8,N13,N21,N58,N71)</f>
        <v>83</v>
      </c>
      <c r="O76" s="34">
        <f t="shared" si="44"/>
        <v>191</v>
      </c>
      <c r="P76" s="34">
        <f t="shared" si="44"/>
        <v>100</v>
      </c>
      <c r="Q76" s="34">
        <f t="shared" si="44"/>
        <v>377</v>
      </c>
      <c r="R76" s="34">
        <f t="shared" si="44"/>
        <v>50</v>
      </c>
      <c r="S76" s="34">
        <f t="shared" si="44"/>
        <v>210</v>
      </c>
      <c r="T76" s="34">
        <f t="shared" si="44"/>
        <v>74</v>
      </c>
      <c r="U76" s="34">
        <f t="shared" si="44"/>
        <v>461</v>
      </c>
      <c r="V76" s="34">
        <f t="shared" si="44"/>
        <v>24</v>
      </c>
      <c r="W76" s="34">
        <f t="shared" si="44"/>
        <v>175</v>
      </c>
      <c r="X76" s="34">
        <f t="shared" si="44"/>
        <v>94</v>
      </c>
      <c r="Y76" s="34">
        <f t="shared" si="44"/>
        <v>532</v>
      </c>
      <c r="Z76" s="34">
        <f t="shared" si="44"/>
        <v>28</v>
      </c>
      <c r="AA76" s="34">
        <f t="shared" si="44"/>
        <v>133</v>
      </c>
      <c r="AB76" s="34">
        <f t="shared" si="44"/>
        <v>84</v>
      </c>
      <c r="AC76" s="34">
        <f t="shared" si="44"/>
        <v>489</v>
      </c>
      <c r="AD76" s="34">
        <f t="shared" si="44"/>
        <v>19</v>
      </c>
      <c r="AE76" s="34">
        <f t="shared" si="44"/>
        <v>131</v>
      </c>
      <c r="AF76" s="34">
        <f t="shared" si="44"/>
        <v>85</v>
      </c>
      <c r="AG76" s="34">
        <f t="shared" si="44"/>
        <v>535</v>
      </c>
      <c r="AH76" s="34">
        <f t="shared" si="44"/>
        <v>10</v>
      </c>
      <c r="AI76" s="34">
        <f t="shared" si="44"/>
        <v>91</v>
      </c>
      <c r="AJ76" s="34">
        <f t="shared" si="44"/>
        <v>70</v>
      </c>
      <c r="AK76" s="34">
        <f t="shared" si="44"/>
        <v>619</v>
      </c>
      <c r="AL76" s="36">
        <f t="shared" si="44"/>
        <v>29</v>
      </c>
      <c r="AM76" s="36">
        <f t="shared" si="44"/>
        <v>31</v>
      </c>
      <c r="AN76" s="36">
        <f t="shared" si="44"/>
        <v>32</v>
      </c>
      <c r="AO76" s="36">
        <f t="shared" si="44"/>
        <v>28</v>
      </c>
      <c r="AP76" s="36">
        <f t="shared" si="44"/>
        <v>30</v>
      </c>
      <c r="AQ76" s="36">
        <f t="shared" si="44"/>
        <v>30</v>
      </c>
      <c r="AR76" s="158">
        <f>SUM(AR8,AR13,AR21,AR58)</f>
        <v>60.16</v>
      </c>
      <c r="AS76" s="158">
        <f>SUM(AS8,AS13,AS21,AS58,AS70)</f>
        <v>136</v>
      </c>
      <c r="AT76" s="158">
        <f>SUM(AT8,AT13,AT21,AT58)</f>
        <v>16</v>
      </c>
      <c r="AU76" s="158">
        <f>SUM(AU8,AU13,AU21,AU58,AU70)</f>
        <v>58</v>
      </c>
    </row>
    <row r="77" spans="1:47" ht="25.2" thickBot="1" x14ac:dyDescent="0.35">
      <c r="A77" s="143"/>
      <c r="B77" s="144"/>
      <c r="C77" s="145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9">
        <f>SUM(N76:Q76)</f>
        <v>751</v>
      </c>
      <c r="O77" s="150"/>
      <c r="P77" s="150"/>
      <c r="Q77" s="151"/>
      <c r="R77" s="149">
        <f>SUM(R76:U76)</f>
        <v>795</v>
      </c>
      <c r="S77" s="150"/>
      <c r="T77" s="150"/>
      <c r="U77" s="151"/>
      <c r="V77" s="149">
        <f>SUM(V76:Y76)</f>
        <v>825</v>
      </c>
      <c r="W77" s="150"/>
      <c r="X77" s="150"/>
      <c r="Y77" s="151"/>
      <c r="Z77" s="149">
        <f>SUM(Z76:AC76)</f>
        <v>734</v>
      </c>
      <c r="AA77" s="150"/>
      <c r="AB77" s="150"/>
      <c r="AC77" s="151"/>
      <c r="AD77" s="149">
        <f>SUM(AD76:AG76)</f>
        <v>770</v>
      </c>
      <c r="AE77" s="150"/>
      <c r="AF77" s="150"/>
      <c r="AG77" s="151"/>
      <c r="AH77" s="149">
        <f>SUM(AH76:AK76)</f>
        <v>790</v>
      </c>
      <c r="AI77" s="150"/>
      <c r="AJ77" s="150"/>
      <c r="AK77" s="151"/>
      <c r="AL77" s="152">
        <f>SUM(AL76:AQ76)</f>
        <v>180</v>
      </c>
      <c r="AM77" s="153"/>
      <c r="AN77" s="153"/>
      <c r="AO77" s="153"/>
      <c r="AP77" s="153"/>
      <c r="AQ77" s="154"/>
      <c r="AR77" s="147"/>
      <c r="AS77" s="147"/>
      <c r="AT77" s="147"/>
      <c r="AU77" s="147"/>
    </row>
    <row r="78" spans="1:47" ht="24.6" x14ac:dyDescent="0.3">
      <c r="A78" s="159" t="s">
        <v>99</v>
      </c>
      <c r="B78" s="160"/>
      <c r="C78" s="161"/>
      <c r="D78" s="146">
        <f>SUM(D8,D13,D21,D65,D70)</f>
        <v>4665</v>
      </c>
      <c r="E78" s="146">
        <f t="shared" ref="E78:M78" si="45">SUM(E8,E13,E21,E65)</f>
        <v>1652</v>
      </c>
      <c r="F78" s="146">
        <f t="shared" si="45"/>
        <v>214</v>
      </c>
      <c r="G78" s="146">
        <f t="shared" si="45"/>
        <v>931</v>
      </c>
      <c r="H78" s="146">
        <f t="shared" si="45"/>
        <v>469</v>
      </c>
      <c r="I78" s="146">
        <f t="shared" si="45"/>
        <v>376</v>
      </c>
      <c r="J78" s="146">
        <f t="shared" si="45"/>
        <v>0</v>
      </c>
      <c r="K78" s="146">
        <f t="shared" si="45"/>
        <v>86</v>
      </c>
      <c r="L78" s="146">
        <f t="shared" si="45"/>
        <v>507</v>
      </c>
      <c r="M78" s="146">
        <f t="shared" si="45"/>
        <v>2293</v>
      </c>
      <c r="N78" s="34">
        <f t="shared" ref="N78:AQ78" si="46">SUM(N8,N13,N21,N65,N71)</f>
        <v>83</v>
      </c>
      <c r="O78" s="34">
        <f t="shared" si="46"/>
        <v>191</v>
      </c>
      <c r="P78" s="34">
        <f t="shared" si="46"/>
        <v>100</v>
      </c>
      <c r="Q78" s="34">
        <f t="shared" si="46"/>
        <v>377</v>
      </c>
      <c r="R78" s="34">
        <f t="shared" si="46"/>
        <v>50</v>
      </c>
      <c r="S78" s="34">
        <f t="shared" si="46"/>
        <v>210</v>
      </c>
      <c r="T78" s="34">
        <f t="shared" si="46"/>
        <v>74</v>
      </c>
      <c r="U78" s="34">
        <f t="shared" si="46"/>
        <v>461</v>
      </c>
      <c r="V78" s="34">
        <f t="shared" si="46"/>
        <v>24</v>
      </c>
      <c r="W78" s="34">
        <f t="shared" si="46"/>
        <v>173</v>
      </c>
      <c r="X78" s="34">
        <f t="shared" si="46"/>
        <v>94</v>
      </c>
      <c r="Y78" s="34">
        <f t="shared" si="46"/>
        <v>534</v>
      </c>
      <c r="Z78" s="34">
        <f t="shared" si="46"/>
        <v>28</v>
      </c>
      <c r="AA78" s="34">
        <f t="shared" si="46"/>
        <v>133</v>
      </c>
      <c r="AB78" s="34">
        <f t="shared" si="46"/>
        <v>84</v>
      </c>
      <c r="AC78" s="34">
        <f t="shared" si="46"/>
        <v>489</v>
      </c>
      <c r="AD78" s="34">
        <f t="shared" si="46"/>
        <v>19</v>
      </c>
      <c r="AE78" s="34">
        <f t="shared" si="46"/>
        <v>118</v>
      </c>
      <c r="AF78" s="34">
        <f t="shared" si="46"/>
        <v>80</v>
      </c>
      <c r="AG78" s="34">
        <f t="shared" si="46"/>
        <v>526</v>
      </c>
      <c r="AH78" s="34">
        <f t="shared" si="46"/>
        <v>10</v>
      </c>
      <c r="AI78" s="34">
        <f t="shared" si="46"/>
        <v>106</v>
      </c>
      <c r="AJ78" s="34">
        <f t="shared" si="46"/>
        <v>75</v>
      </c>
      <c r="AK78" s="34">
        <f t="shared" si="46"/>
        <v>626</v>
      </c>
      <c r="AL78" s="34">
        <f t="shared" si="46"/>
        <v>29</v>
      </c>
      <c r="AM78" s="34">
        <f t="shared" si="46"/>
        <v>31</v>
      </c>
      <c r="AN78" s="34">
        <f t="shared" si="46"/>
        <v>32</v>
      </c>
      <c r="AO78" s="34">
        <f t="shared" si="46"/>
        <v>28</v>
      </c>
      <c r="AP78" s="34">
        <f t="shared" si="46"/>
        <v>29</v>
      </c>
      <c r="AQ78" s="34">
        <f t="shared" si="46"/>
        <v>31</v>
      </c>
      <c r="AR78" s="146">
        <f>SUM(AR8,AR13,AR21,AR65)</f>
        <v>60.16</v>
      </c>
      <c r="AS78" s="146">
        <f>SUM(AS8,AS13,AS21,AS65,AS70)</f>
        <v>136</v>
      </c>
      <c r="AT78" s="146">
        <f>SUM(AT8,AT13,AT21,AT65)</f>
        <v>16</v>
      </c>
      <c r="AU78" s="146">
        <f>SUM(AU8,AU13,AU21,AU65,AU70)</f>
        <v>58</v>
      </c>
    </row>
    <row r="79" spans="1:47" ht="25.2" thickBot="1" x14ac:dyDescent="0.35">
      <c r="A79" s="143"/>
      <c r="B79" s="144"/>
      <c r="C79" s="145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9">
        <f>SUM(N78:Q78)</f>
        <v>751</v>
      </c>
      <c r="O79" s="150"/>
      <c r="P79" s="150"/>
      <c r="Q79" s="151"/>
      <c r="R79" s="149">
        <f>SUM(R78:U78)</f>
        <v>795</v>
      </c>
      <c r="S79" s="150"/>
      <c r="T79" s="150"/>
      <c r="U79" s="151"/>
      <c r="V79" s="149">
        <f>SUM(V78:Y78)</f>
        <v>825</v>
      </c>
      <c r="W79" s="150"/>
      <c r="X79" s="150"/>
      <c r="Y79" s="151"/>
      <c r="Z79" s="149">
        <f>SUM(Z78:AC78)</f>
        <v>734</v>
      </c>
      <c r="AA79" s="150"/>
      <c r="AB79" s="150"/>
      <c r="AC79" s="151"/>
      <c r="AD79" s="149">
        <f>SUM(AD78:AG78)</f>
        <v>743</v>
      </c>
      <c r="AE79" s="150"/>
      <c r="AF79" s="150"/>
      <c r="AG79" s="151"/>
      <c r="AH79" s="149">
        <f>SUM(AH78:AK78)</f>
        <v>817</v>
      </c>
      <c r="AI79" s="150"/>
      <c r="AJ79" s="150"/>
      <c r="AK79" s="151"/>
      <c r="AL79" s="152">
        <f>SUM(AL78:AQ78)</f>
        <v>180</v>
      </c>
      <c r="AM79" s="153"/>
      <c r="AN79" s="153"/>
      <c r="AO79" s="153"/>
      <c r="AP79" s="153"/>
      <c r="AQ79" s="154"/>
      <c r="AR79" s="147"/>
      <c r="AS79" s="147"/>
      <c r="AT79" s="147"/>
      <c r="AU79" s="147"/>
    </row>
    <row r="80" spans="1:47" ht="24.6" x14ac:dyDescent="0.3">
      <c r="A80" s="19" t="s">
        <v>10</v>
      </c>
      <c r="B80" s="20" t="s">
        <v>109</v>
      </c>
      <c r="C80" s="21"/>
      <c r="D80" s="48"/>
      <c r="E80" s="48"/>
      <c r="F80" s="49"/>
      <c r="G80" s="49"/>
      <c r="H80" s="22"/>
      <c r="I80" s="22"/>
      <c r="J80" s="22"/>
      <c r="K80" s="22"/>
      <c r="L80" s="49"/>
      <c r="M80" s="48"/>
      <c r="N80" s="162">
        <v>2</v>
      </c>
      <c r="O80" s="163"/>
      <c r="P80" s="163"/>
      <c r="Q80" s="164"/>
      <c r="R80" s="162">
        <v>4</v>
      </c>
      <c r="S80" s="163"/>
      <c r="T80" s="163"/>
      <c r="U80" s="164"/>
      <c r="V80" s="162">
        <v>5</v>
      </c>
      <c r="W80" s="163"/>
      <c r="X80" s="163"/>
      <c r="Y80" s="164"/>
      <c r="Z80" s="162">
        <v>4</v>
      </c>
      <c r="AA80" s="163"/>
      <c r="AB80" s="163"/>
      <c r="AC80" s="164"/>
      <c r="AD80" s="162">
        <v>3</v>
      </c>
      <c r="AE80" s="163"/>
      <c r="AF80" s="163"/>
      <c r="AG80" s="164"/>
      <c r="AH80" s="162">
        <v>4</v>
      </c>
      <c r="AI80" s="163"/>
      <c r="AJ80" s="163"/>
      <c r="AK80" s="164"/>
      <c r="AL80" s="19"/>
      <c r="AM80" s="19"/>
      <c r="AN80" s="19"/>
      <c r="AO80" s="19"/>
      <c r="AP80" s="19"/>
      <c r="AQ80" s="19"/>
      <c r="AR80" s="22"/>
      <c r="AS80" s="22"/>
      <c r="AT80" s="22"/>
      <c r="AU80" s="22"/>
    </row>
  </sheetData>
  <dataConsolidate/>
  <customSheetViews>
    <customSheetView guid="{DEDEB9F7-A960-4C93-90C0-A771E61050C3}" scale="34">
      <selection activeCell="I36" sqref="A36:IV36"/>
      <pageMargins left="0.19685039370078741" right="0.19685039370078741" top="0" bottom="3.937007874015748E-2" header="0" footer="0"/>
      <printOptions horizontalCentered="1"/>
      <pageSetup paperSize="9" scale="17" fitToWidth="2" orientation="landscape" horizontalDpi="300" verticalDpi="300" r:id="rId1"/>
      <headerFooter alignWithMargins="0"/>
    </customSheetView>
  </customSheetViews>
  <mergeCells count="131"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6:Q6"/>
    <mergeCell ref="R6:U6"/>
    <mergeCell ref="V6:Y6"/>
    <mergeCell ref="Z6:AC6"/>
    <mergeCell ref="AD6:AG6"/>
    <mergeCell ref="AH6:AK6"/>
    <mergeCell ref="AL6:AL7"/>
    <mergeCell ref="AM6:AM7"/>
    <mergeCell ref="AL4:AU4"/>
    <mergeCell ref="AT6:AT7"/>
    <mergeCell ref="AU6:AU7"/>
    <mergeCell ref="AN6:AN7"/>
    <mergeCell ref="AO6:AO7"/>
    <mergeCell ref="AP6:AP7"/>
    <mergeCell ref="AQ6:AQ7"/>
    <mergeCell ref="AR6:AR7"/>
    <mergeCell ref="AS6:AS7"/>
    <mergeCell ref="AL5:AQ5"/>
    <mergeCell ref="AR5:AU5"/>
    <mergeCell ref="I72:I73"/>
    <mergeCell ref="J72:J73"/>
    <mergeCell ref="K72:K73"/>
    <mergeCell ref="L72:L73"/>
    <mergeCell ref="M72:M73"/>
    <mergeCell ref="AR72:AR73"/>
    <mergeCell ref="A72:C73"/>
    <mergeCell ref="D72:D73"/>
    <mergeCell ref="E72:E73"/>
    <mergeCell ref="F72:F73"/>
    <mergeCell ref="G72:G73"/>
    <mergeCell ref="H72:H73"/>
    <mergeCell ref="AS72:AS73"/>
    <mergeCell ref="AT72:AT73"/>
    <mergeCell ref="AU72:AU73"/>
    <mergeCell ref="N73:Q73"/>
    <mergeCell ref="R73:U73"/>
    <mergeCell ref="V73:Y73"/>
    <mergeCell ref="Z73:AC73"/>
    <mergeCell ref="AD73:AG73"/>
    <mergeCell ref="AH73:AK73"/>
    <mergeCell ref="AL73:AQ73"/>
    <mergeCell ref="I74:I75"/>
    <mergeCell ref="J74:J75"/>
    <mergeCell ref="K74:K75"/>
    <mergeCell ref="L74:L75"/>
    <mergeCell ref="M74:M75"/>
    <mergeCell ref="AR74:AR75"/>
    <mergeCell ref="A74:C75"/>
    <mergeCell ref="D74:D75"/>
    <mergeCell ref="E74:E75"/>
    <mergeCell ref="F74:F75"/>
    <mergeCell ref="G74:G75"/>
    <mergeCell ref="H74:H75"/>
    <mergeCell ref="AS74:AS75"/>
    <mergeCell ref="AT74:AT75"/>
    <mergeCell ref="AU74:AU75"/>
    <mergeCell ref="N75:Q75"/>
    <mergeCell ref="R75:U75"/>
    <mergeCell ref="V75:Y75"/>
    <mergeCell ref="Z75:AC75"/>
    <mergeCell ref="AD75:AG75"/>
    <mergeCell ref="AH75:AK75"/>
    <mergeCell ref="AL75:AQ75"/>
    <mergeCell ref="I76:I77"/>
    <mergeCell ref="J76:J77"/>
    <mergeCell ref="K76:K77"/>
    <mergeCell ref="L76:L77"/>
    <mergeCell ref="M76:M77"/>
    <mergeCell ref="AR76:AR77"/>
    <mergeCell ref="A76:C77"/>
    <mergeCell ref="D76:D77"/>
    <mergeCell ref="E76:E77"/>
    <mergeCell ref="F76:F77"/>
    <mergeCell ref="G76:G77"/>
    <mergeCell ref="H76:H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I78:I79"/>
    <mergeCell ref="J78:J79"/>
    <mergeCell ref="K78:K79"/>
    <mergeCell ref="L78:L79"/>
    <mergeCell ref="M78:M79"/>
    <mergeCell ref="AR78:AR79"/>
    <mergeCell ref="A78:C79"/>
    <mergeCell ref="D78:D79"/>
    <mergeCell ref="E78:E79"/>
    <mergeCell ref="F78:F79"/>
    <mergeCell ref="G78:G79"/>
    <mergeCell ref="H78:H79"/>
    <mergeCell ref="N80:Q80"/>
    <mergeCell ref="R80:U80"/>
    <mergeCell ref="V80:Y80"/>
    <mergeCell ref="Z80:AC80"/>
    <mergeCell ref="AD80:AG80"/>
    <mergeCell ref="AH80:AK80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</mergeCells>
  <printOptions horizontalCentered="1"/>
  <pageMargins left="0.19685039370078741" right="0.19685039370078741" top="0" bottom="3.937007874015748E-2" header="0" footer="0"/>
  <pageSetup paperSize="9" scale="17" fitToWidth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zalcznik_nr_2</vt:lpstr>
      <vt:lpstr>zalacznik_nr_3</vt:lpstr>
      <vt:lpstr>zalacznik_nr_3!Obszar_wydruku</vt:lpstr>
      <vt:lpstr>zalcznik_nr_2!Obszar_wydruku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Moussa</dc:creator>
  <cp:lastModifiedBy>artur.zimny</cp:lastModifiedBy>
  <cp:lastPrinted>2019-05-07T06:51:40Z</cp:lastPrinted>
  <dcterms:created xsi:type="dcterms:W3CDTF">2000-08-09T08:42:37Z</dcterms:created>
  <dcterms:modified xsi:type="dcterms:W3CDTF">2019-05-15T17:07:32Z</dcterms:modified>
</cp:coreProperties>
</file>